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vasilka.aleksieva\Desktop\Корпоративен сайт\"/>
    </mc:Choice>
  </mc:AlternateContent>
  <xr:revisionPtr revIDLastSave="0" documentId="13_ncr:1_{F0731B1A-E647-4D7A-9540-DCEFF1E1BF71}" xr6:coauthVersionLast="47" xr6:coauthVersionMax="47" xr10:uidLastSave="{00000000-0000-0000-0000-000000000000}"/>
  <bookViews>
    <workbookView xWindow="-108" yWindow="-108" windowWidth="23256" windowHeight="12456" tabRatio="500" xr2:uid="{00000000-000D-0000-FFFF-FFFF00000000}"/>
  </bookViews>
  <sheets>
    <sheet name="Inventory 2025" sheetId="4" r:id="rId1"/>
    <sheet name="Sheet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0" i="4" l="1"/>
  <c r="J186" i="4"/>
  <c r="J185" i="4"/>
  <c r="J182" i="4"/>
  <c r="J180" i="4"/>
  <c r="J178" i="4"/>
  <c r="J137" i="4"/>
  <c r="J134" i="4"/>
  <c r="J131" i="4"/>
  <c r="J128" i="4"/>
  <c r="J125" i="4"/>
  <c r="J122" i="4"/>
  <c r="J119" i="4"/>
  <c r="J116" i="4"/>
  <c r="J113" i="4"/>
  <c r="J110" i="4"/>
  <c r="J107" i="4"/>
  <c r="J104" i="4"/>
  <c r="R101" i="4"/>
  <c r="S101" i="4"/>
  <c r="R98" i="4"/>
  <c r="S98" i="4"/>
  <c r="R92" i="4"/>
  <c r="S92" i="4"/>
  <c r="R89" i="4"/>
  <c r="S89" i="4"/>
  <c r="P101" i="4"/>
  <c r="Q101" i="4"/>
  <c r="P98" i="4"/>
  <c r="Q98" i="4"/>
  <c r="N101" i="4"/>
  <c r="O101" i="4"/>
  <c r="N98" i="4"/>
  <c r="O98" i="4"/>
  <c r="N95" i="4"/>
  <c r="O95" i="4"/>
  <c r="N92" i="4"/>
  <c r="O92" i="4"/>
  <c r="N89" i="4"/>
  <c r="O89" i="4"/>
  <c r="L101" i="4"/>
  <c r="M101" i="4"/>
  <c r="L98" i="4"/>
  <c r="M98" i="4"/>
  <c r="L95" i="4"/>
  <c r="M95" i="4"/>
  <c r="L92" i="4"/>
  <c r="M92" i="4"/>
  <c r="L89" i="4"/>
  <c r="M89" i="4"/>
  <c r="J101" i="4"/>
  <c r="J98" i="4"/>
  <c r="J95" i="4"/>
  <c r="J92" i="4"/>
  <c r="J89" i="4"/>
  <c r="R86" i="4"/>
  <c r="S86" i="4"/>
  <c r="R83" i="4"/>
  <c r="S83" i="4"/>
  <c r="R80" i="4"/>
  <c r="S80" i="4"/>
  <c r="R77" i="4"/>
  <c r="S77" i="4"/>
  <c r="R74" i="4"/>
  <c r="S74" i="4"/>
  <c r="R71" i="4"/>
  <c r="S71" i="4"/>
  <c r="R68" i="4"/>
  <c r="S68" i="4"/>
  <c r="R65" i="4"/>
  <c r="S65" i="4"/>
  <c r="R62" i="4"/>
  <c r="S62" i="4"/>
  <c r="R59" i="4"/>
  <c r="S59" i="4"/>
  <c r="R56" i="4"/>
  <c r="S56" i="4"/>
  <c r="R53" i="4"/>
  <c r="S53" i="4"/>
  <c r="R50" i="4"/>
  <c r="S50" i="4"/>
  <c r="R47" i="4"/>
  <c r="S47" i="4"/>
  <c r="R44" i="4"/>
  <c r="S44" i="4"/>
  <c r="R41" i="4"/>
  <c r="S41" i="4"/>
  <c r="P86" i="4"/>
  <c r="Q86" i="4"/>
  <c r="P83" i="4"/>
  <c r="Q83" i="4"/>
  <c r="P80" i="4"/>
  <c r="Q80" i="4"/>
  <c r="P68" i="4"/>
  <c r="Q68" i="4"/>
  <c r="P59" i="4"/>
  <c r="Q59" i="4"/>
  <c r="P50" i="4"/>
  <c r="Q50" i="4"/>
  <c r="P47" i="4"/>
  <c r="Q47" i="4"/>
  <c r="N77" i="4"/>
  <c r="O77" i="4"/>
  <c r="N68" i="4"/>
  <c r="O68" i="4"/>
  <c r="N62" i="4"/>
  <c r="O62" i="4"/>
  <c r="N59" i="4"/>
  <c r="O59" i="4"/>
  <c r="N56" i="4"/>
  <c r="O56" i="4"/>
  <c r="N44" i="4"/>
  <c r="O44" i="4"/>
  <c r="L86" i="4"/>
  <c r="M86" i="4"/>
  <c r="L77" i="4"/>
  <c r="M77" i="4"/>
  <c r="L74" i="4"/>
  <c r="M74" i="4"/>
  <c r="R38" i="4"/>
  <c r="S38" i="4"/>
  <c r="P32" i="4"/>
  <c r="Q32" i="4"/>
  <c r="P29" i="4"/>
  <c r="Q29" i="4"/>
  <c r="P26" i="4"/>
  <c r="Q26" i="4"/>
  <c r="N32" i="4"/>
  <c r="O32" i="4"/>
  <c r="N29" i="4"/>
  <c r="O29" i="4"/>
  <c r="N26" i="4"/>
  <c r="O26" i="4"/>
  <c r="J86" i="4"/>
  <c r="J83" i="4"/>
  <c r="J80" i="4"/>
  <c r="J77" i="4"/>
  <c r="J74" i="4"/>
  <c r="J71" i="4"/>
  <c r="J68" i="4"/>
  <c r="J65" i="4"/>
  <c r="J62" i="4"/>
  <c r="J59" i="4"/>
  <c r="J56" i="4"/>
  <c r="J53" i="4"/>
  <c r="J50" i="4"/>
  <c r="J47" i="4"/>
  <c r="J44" i="4"/>
  <c r="J41" i="4"/>
  <c r="J38" i="4"/>
  <c r="J35" i="4"/>
  <c r="J32" i="4"/>
  <c r="J29" i="4"/>
  <c r="J26" i="4"/>
  <c r="R16" i="4"/>
  <c r="S16" i="4"/>
  <c r="P16" i="4"/>
  <c r="Q16" i="4"/>
  <c r="P13" i="4"/>
  <c r="Q13" i="4"/>
  <c r="N19" i="4"/>
  <c r="O19" i="4"/>
  <c r="J23" i="4"/>
  <c r="J19" i="4"/>
  <c r="J16" i="4"/>
  <c r="J13" i="4"/>
  <c r="L16" i="4"/>
  <c r="M16" i="4"/>
  <c r="L13" i="4"/>
  <c r="M13" i="4"/>
  <c r="N86" i="4"/>
  <c r="O86" i="4"/>
  <c r="N83" i="4"/>
  <c r="O83" i="4"/>
  <c r="L83" i="4"/>
  <c r="M83" i="4"/>
  <c r="N80" i="4"/>
  <c r="O80" i="4"/>
  <c r="L80" i="4"/>
  <c r="M80" i="4"/>
  <c r="P77" i="4"/>
  <c r="Q77" i="4"/>
  <c r="P74" i="4"/>
  <c r="Q74" i="4"/>
  <c r="N74" i="4"/>
  <c r="O74" i="4"/>
  <c r="P71" i="4"/>
  <c r="Q71" i="4"/>
  <c r="N71" i="4"/>
  <c r="O71" i="4"/>
  <c r="L71" i="4"/>
  <c r="M71" i="4"/>
  <c r="W68" i="4"/>
  <c r="U68" i="4"/>
  <c r="W65" i="4"/>
  <c r="U65" i="4"/>
  <c r="P65" i="4"/>
  <c r="Q65" i="4"/>
  <c r="N65" i="4"/>
  <c r="O65" i="4"/>
  <c r="U62" i="4"/>
  <c r="P62" i="4"/>
  <c r="Q62" i="4"/>
  <c r="U59" i="4"/>
  <c r="U56" i="4"/>
  <c r="P56" i="4"/>
  <c r="Q56" i="4"/>
  <c r="U53" i="4"/>
  <c r="P53" i="4"/>
  <c r="Q53" i="4"/>
  <c r="N53" i="4"/>
  <c r="O53" i="4"/>
  <c r="U50" i="4"/>
  <c r="N50" i="4"/>
  <c r="O50" i="4"/>
  <c r="U47" i="4"/>
  <c r="N47" i="4"/>
  <c r="O47" i="4"/>
  <c r="U44" i="4"/>
  <c r="P44" i="4"/>
  <c r="Q44" i="4"/>
  <c r="U41" i="4"/>
  <c r="P41" i="4"/>
  <c r="Q41" i="4"/>
  <c r="N41" i="4"/>
  <c r="O41" i="4"/>
  <c r="P38" i="4"/>
  <c r="Q38" i="4"/>
  <c r="L38" i="4"/>
  <c r="M38" i="4"/>
  <c r="R35" i="4"/>
  <c r="S35" i="4"/>
  <c r="P35" i="4"/>
  <c r="Q35" i="4"/>
  <c r="L35" i="4"/>
  <c r="M35" i="4"/>
  <c r="R32" i="4"/>
  <c r="S32" i="4"/>
  <c r="L32" i="4"/>
  <c r="M32" i="4"/>
  <c r="R29" i="4"/>
  <c r="S29" i="4"/>
  <c r="L29" i="4"/>
  <c r="M29" i="4"/>
  <c r="R26" i="4"/>
  <c r="S26" i="4"/>
  <c r="L26" i="4"/>
  <c r="M26" i="4"/>
  <c r="BA24" i="4"/>
  <c r="AK24" i="4"/>
  <c r="Y24" i="4"/>
  <c r="U24" i="4"/>
  <c r="BA23" i="4"/>
  <c r="AK23" i="4"/>
  <c r="Y23" i="4"/>
  <c r="U23" i="4"/>
  <c r="R19" i="4"/>
  <c r="S19" i="4"/>
  <c r="P19" i="4"/>
  <c r="Q19" i="4"/>
  <c r="L19" i="4"/>
  <c r="M19" i="4"/>
  <c r="N16" i="4"/>
  <c r="O16" i="4"/>
  <c r="R13" i="4"/>
  <c r="S13" i="4"/>
  <c r="N13" i="4"/>
  <c r="O13" i="4"/>
  <c r="F16" i="2"/>
</calcChain>
</file>

<file path=xl/sharedStrings.xml><?xml version="1.0" encoding="utf-8"?>
<sst xmlns="http://schemas.openxmlformats.org/spreadsheetml/2006/main" count="308" uniqueCount="152">
  <si>
    <t>Цени и обем на инвентара в сайтовете на Нет Инфо</t>
  </si>
  <si>
    <t xml:space="preserve">Сайтовете се продават в пакет, </t>
  </si>
  <si>
    <t>Базова цена за</t>
  </si>
  <si>
    <t>Индексиране при</t>
  </si>
  <si>
    <t>Дневни импресии</t>
  </si>
  <si>
    <t xml:space="preserve">без възможност за отделно таргетиране и </t>
  </si>
  <si>
    <t>1000 импресии</t>
  </si>
  <si>
    <t>допълнително таргетиране *</t>
  </si>
  <si>
    <t>Уникални потребители на ден</t>
  </si>
  <si>
    <t>при равномерно разпредление на излъчванията,</t>
  </si>
  <si>
    <t xml:space="preserve"> на база актуалния тряфик</t>
  </si>
  <si>
    <t>Обща ротация</t>
  </si>
  <si>
    <t>Desktop</t>
  </si>
  <si>
    <t>Mobile</t>
  </si>
  <si>
    <t>Вертикала</t>
  </si>
  <si>
    <t>Сайт</t>
  </si>
  <si>
    <t>Общо</t>
  </si>
  <si>
    <t>Abv.bg</t>
  </si>
  <si>
    <t>Vbox7.com</t>
  </si>
  <si>
    <t>Nova Play</t>
  </si>
  <si>
    <t>Sinoptik.bg</t>
  </si>
  <si>
    <t>Vesti.bg</t>
  </si>
  <si>
    <t>Nova.bg</t>
  </si>
  <si>
    <t>DarikNews.bg</t>
  </si>
  <si>
    <t>Gong.bg</t>
  </si>
  <si>
    <t>Edna.bg</t>
  </si>
  <si>
    <t>Gbg.bg</t>
  </si>
  <si>
    <t>PariteNI</t>
  </si>
  <si>
    <t>Ohnamama.bg</t>
  </si>
  <si>
    <t>Базова цена</t>
  </si>
  <si>
    <t>Standard Display</t>
  </si>
  <si>
    <t>Square</t>
  </si>
  <si>
    <t>300x250</t>
  </si>
  <si>
    <t>-</t>
  </si>
  <si>
    <t>Half page</t>
  </si>
  <si>
    <t>300x600</t>
  </si>
  <si>
    <t>Horizontal</t>
  </si>
  <si>
    <t>970x250, 728х90</t>
  </si>
  <si>
    <t>970x250; 320x100</t>
  </si>
  <si>
    <t xml:space="preserve">Не се предлага </t>
  </si>
  <si>
    <t xml:space="preserve">Rich Media </t>
  </si>
  <si>
    <t>Transition</t>
  </si>
  <si>
    <t>Desktop Transition</t>
  </si>
  <si>
    <t>Mobile Transition</t>
  </si>
  <si>
    <t>980x620</t>
  </si>
  <si>
    <t>320x480</t>
  </si>
  <si>
    <t xml:space="preserve">Take over banner </t>
  </si>
  <si>
    <t>1920x400/
elements in 1020x400px</t>
  </si>
  <si>
    <t>1024x400/
elements in 320x400px</t>
  </si>
  <si>
    <t>Wallpaper</t>
  </si>
  <si>
    <t xml:space="preserve">Wallaper </t>
  </si>
  <si>
    <t>Backdrop Ad</t>
  </si>
  <si>
    <t>Video Wallpaper</t>
  </si>
  <si>
    <t>Video Background</t>
  </si>
  <si>
    <t xml:space="preserve">Video Background </t>
  </si>
  <si>
    <t xml:space="preserve">Mobile Sticky Ad Dynamic </t>
  </si>
  <si>
    <t>328х328</t>
  </si>
  <si>
    <t xml:space="preserve">Shredder Ad </t>
  </si>
  <si>
    <t>428x926</t>
  </si>
  <si>
    <t xml:space="preserve">Teaser </t>
  </si>
  <si>
    <t>450x225</t>
  </si>
  <si>
    <t xml:space="preserve">Infinity Ad  </t>
  </si>
  <si>
    <t>Mobile Overlay</t>
  </si>
  <si>
    <t>Two Image Mobile Footer</t>
  </si>
  <si>
    <t>640x360,320x50</t>
  </si>
  <si>
    <t>Scroll Roll Ad</t>
  </si>
  <si>
    <t>750x300</t>
  </si>
  <si>
    <t>Vortex Ad</t>
  </si>
  <si>
    <t>600x300,400x640</t>
  </si>
  <si>
    <t xml:space="preserve">Tetris Ad </t>
  </si>
  <si>
    <t>640x220</t>
  </si>
  <si>
    <t>Parallax</t>
  </si>
  <si>
    <t>Expandable</t>
  </si>
  <si>
    <t>Standart Display</t>
  </si>
  <si>
    <t>Adhesion</t>
  </si>
  <si>
    <t>Formats</t>
  </si>
  <si>
    <t>Scratch Ad</t>
  </si>
  <si>
    <t xml:space="preserve">Spin Cube </t>
  </si>
  <si>
    <t>300x600; 300x300</t>
  </si>
  <si>
    <t>300x600;300x300</t>
  </si>
  <si>
    <t>Video Banner</t>
  </si>
  <si>
    <t xml:space="preserve">Във всички </t>
  </si>
  <si>
    <t>Native Banner</t>
  </si>
  <si>
    <t>Video</t>
  </si>
  <si>
    <t>Unskippаble Video</t>
  </si>
  <si>
    <t>6 секунди</t>
  </si>
  <si>
    <t>Skippable Video</t>
  </si>
  <si>
    <t>до 60 секунди</t>
  </si>
  <si>
    <t>до 30 секунди</t>
  </si>
  <si>
    <t>Inread Video</t>
  </si>
  <si>
    <t xml:space="preserve">      Special Formats</t>
  </si>
  <si>
    <t>Native Ads</t>
  </si>
  <si>
    <t>Анонс на платена статия, от сайт на Нетинфо.</t>
  </si>
  <si>
    <t>Прилага се съгласно ценовата листа за Native Ads</t>
  </si>
  <si>
    <t>Abv.bg Home Page</t>
  </si>
  <si>
    <t>Skin Ad</t>
  </si>
  <si>
    <t>m.Abv.bg Home Page</t>
  </si>
  <si>
    <t>Skin Ad  mobile</t>
  </si>
  <si>
    <t>Nova Play Player</t>
  </si>
  <si>
    <t xml:space="preserve">Abv.bg Inbox Branding </t>
  </si>
  <si>
    <t xml:space="preserve">Inbox Branding </t>
  </si>
  <si>
    <t xml:space="preserve">Abv Home Page Desktop </t>
  </si>
  <si>
    <t xml:space="preserve">Skin Ad </t>
  </si>
  <si>
    <t>Targeted Age/Gender</t>
  </si>
  <si>
    <t xml:space="preserve">Abv Inbox Branding </t>
  </si>
  <si>
    <t xml:space="preserve">Vertical </t>
  </si>
  <si>
    <t xml:space="preserve">Ohnamama.bg, carmarket.bg, dogsandcats.bg </t>
  </si>
  <si>
    <t>Half Page</t>
  </si>
  <si>
    <t xml:space="preserve">Mobile Sticky Ad </t>
  </si>
  <si>
    <t xml:space="preserve">450х225 </t>
  </si>
  <si>
    <t>Индексиране при използване на допълнителни критерии</t>
  </si>
  <si>
    <t>Обща ротация, рекламни формати, индексиране</t>
  </si>
  <si>
    <t>Над брутната цена за 1 000 импресии</t>
  </si>
  <si>
    <t>Форматите са обединени в стандартизираните от IAB (Interactive Advertising Bureau) групи и типове и са съобразени с препоръките на Better Ads Coalition.</t>
  </si>
  <si>
    <t>Избор на Desktop</t>
  </si>
  <si>
    <t>При планиране на обща ротация с базова цена за 1000 импресии се подава съответната комбинация от Десктоп и Мобилни формати.</t>
  </si>
  <si>
    <t xml:space="preserve">Подробни технически спецификации на форматите са публикувани на http://info.netinfocompany.bg </t>
  </si>
  <si>
    <t>Избор на Mobile</t>
  </si>
  <si>
    <t>Без оскъпяване</t>
  </si>
  <si>
    <t>Базова цена за 1000 импресии се отнася за съответния формат, излъчван в пълната му ротация, във всички сайтове, десктоп и мобилен трафик.</t>
  </si>
  <si>
    <t>Ротацията не гарантира разпределение по сайт или тип трафик. Мобилната ротацията включва и мобилните приложения на сайтовете.</t>
  </si>
  <si>
    <t>Избор на сайт</t>
  </si>
  <si>
    <t>Таргетиране по пол и възраст се прилага само на ниво Total Rotation. Изключение е закупуването на реклама в ABV.bg.</t>
  </si>
  <si>
    <t xml:space="preserve">При комбинация от два или повече критерия за таргетиране, съответните индекси се събират, след което общият сбор се прилага към брутната цена за 1000 импресии. </t>
  </si>
  <si>
    <t>Таргетиране по пол*</t>
  </si>
  <si>
    <t>Таргетиране по възраст*</t>
  </si>
  <si>
    <t>Избор на съдържание</t>
  </si>
  <si>
    <t>Избор на DMP аудитория*</t>
  </si>
  <si>
    <t>Ограничаване  повторяемост на рекламата на ден (daily frequency)</t>
  </si>
  <si>
    <t>Гео таргетиране</t>
  </si>
  <si>
    <t>Избор на часова зона</t>
  </si>
  <si>
    <t>Таргетиране по операционна система/устройство</t>
  </si>
  <si>
    <t>Ретаргетиране</t>
  </si>
  <si>
    <t>Гарантиран 60% Viewability Rate*</t>
  </si>
  <si>
    <t>Съвместни реклами. Допълнителни търговски марки.</t>
  </si>
  <si>
    <t xml:space="preserve">Изработка на стандартен банер, концепция и основен размер </t>
  </si>
  <si>
    <t xml:space="preserve">Изработка на стандартен банер, преоразмеряване по концепция  </t>
  </si>
  <si>
    <t>Цена за редакция на съвместен материал или платена публикация*</t>
  </si>
  <si>
    <t xml:space="preserve">*Не подлежи на отстъпка </t>
  </si>
  <si>
    <t>47 000</t>
  </si>
  <si>
    <t xml:space="preserve">Изработка на Rich Media банер, концепция и основен размер </t>
  </si>
  <si>
    <t>Написване на съвместен материал или платена публикация в сайт по избор*</t>
  </si>
  <si>
    <t>Horizontal App*           Abv app, Sinoptik app, Gong app</t>
  </si>
  <si>
    <t>970x250</t>
  </si>
  <si>
    <t>300х250 app</t>
  </si>
  <si>
    <t>App</t>
  </si>
  <si>
    <t xml:space="preserve">Wheel of fortune </t>
  </si>
  <si>
    <t xml:space="preserve">Таргетиране по  пол и възраст на skin ad Ad abv.bg </t>
  </si>
  <si>
    <t>Цена за изработка на банер*</t>
  </si>
  <si>
    <t>*Възможно само в Total Rotation</t>
  </si>
  <si>
    <t>Instream &amp; Inread до 17 сек.</t>
  </si>
  <si>
    <t>Video Bundle (Instream (40%)+ Inread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</si>
</sst>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лв.&quot;_-;\-* #,##0.00\ &quot;лв.&quot;_-;_-* &quot;-&quot;??\ &quot;лв.&quot;_-;_-@_-"/>
    <numFmt numFmtId="164" formatCode="#,##0.00\ &quot;лв.&quot;"/>
    <numFmt numFmtId="165" formatCode="#,##0\ &quot;лв.&quot;"/>
    <numFmt numFmtId="166" formatCode="d/mmmm/yyyy"/>
    <numFmt numFmtId="167" formatCode="_-* #,##0.00\ [$€-1]_-;\-* #,##0.00\ [$€-1]_-;_-* &quot;-&quot;??\ [$€-1]_-;_-@_-"/>
  </numFmts>
  <fonts count="18" x14ac:knownFonts="1">
    <font>
      <sz val="12"/>
      <color theme="1"/>
      <name val="Calibri"/>
      <family val="2"/>
      <scheme val="minor"/>
    </font>
    <font>
      <sz val="11"/>
      <color theme="1"/>
      <name val="Calibri"/>
      <family val="2"/>
      <scheme val="minor"/>
    </font>
    <font>
      <b/>
      <sz val="13"/>
      <color rgb="FF000000"/>
      <name val="Calibri"/>
      <family val="2"/>
      <charset val="204"/>
      <scheme val="minor"/>
    </font>
    <font>
      <sz val="11"/>
      <color rgb="FF000000"/>
      <name val="Calibri"/>
      <family val="2"/>
      <charset val="204"/>
      <scheme val="minor"/>
    </font>
    <font>
      <b/>
      <sz val="11"/>
      <color rgb="FF000000"/>
      <name val="Calibri"/>
      <family val="2"/>
      <charset val="204"/>
      <scheme val="minor"/>
    </font>
    <font>
      <sz val="10"/>
      <color rgb="FF000000"/>
      <name val="Calibri"/>
      <family val="2"/>
      <charset val="204"/>
      <scheme val="minor"/>
    </font>
    <font>
      <b/>
      <sz val="14"/>
      <color theme="1"/>
      <name val="Calibri"/>
      <family val="2"/>
      <scheme val="minor"/>
    </font>
    <font>
      <b/>
      <sz val="16"/>
      <color rgb="FF000000"/>
      <name val="Calibri"/>
      <family val="2"/>
      <charset val="204"/>
      <scheme val="minor"/>
    </font>
    <font>
      <i/>
      <sz val="14"/>
      <color rgb="FF000000"/>
      <name val="Calibri"/>
      <family val="2"/>
      <scheme val="minor"/>
    </font>
    <font>
      <sz val="12"/>
      <color rgb="FF000000"/>
      <name val="Calibri"/>
      <family val="2"/>
      <scheme val="minor"/>
    </font>
    <font>
      <sz val="11"/>
      <color rgb="FF000000"/>
      <name val="Calibri"/>
      <family val="2"/>
      <scheme val="minor"/>
    </font>
    <font>
      <b/>
      <sz val="11"/>
      <color rgb="FF000000"/>
      <name val="Calibri"/>
      <family val="2"/>
      <scheme val="minor"/>
    </font>
    <font>
      <b/>
      <sz val="12"/>
      <color rgb="FF000000"/>
      <name val="Calibri"/>
      <family val="2"/>
      <scheme val="minor"/>
    </font>
    <font>
      <b/>
      <sz val="14"/>
      <color rgb="FF000000"/>
      <name val="Calibri"/>
      <family val="2"/>
      <scheme val="minor"/>
    </font>
    <font>
      <b/>
      <sz val="18"/>
      <color rgb="FF000000"/>
      <name val="Calibri"/>
      <family val="2"/>
      <charset val="204"/>
      <scheme val="minor"/>
    </font>
    <font>
      <sz val="11"/>
      <color theme="1"/>
      <name val="Calibri"/>
      <family val="2"/>
      <charset val="204"/>
      <scheme val="minor"/>
    </font>
    <font>
      <sz val="14"/>
      <color rgb="FF000000"/>
      <name val="Calibri"/>
      <family val="2"/>
      <scheme val="minor"/>
    </font>
    <font>
      <sz val="12"/>
      <color theme="1"/>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8" tint="0.59999389629810485"/>
        <bgColor rgb="FF000000"/>
      </patternFill>
    </fill>
    <fill>
      <patternFill patternType="solid">
        <fgColor theme="8" tint="0.79998168889431442"/>
        <bgColor rgb="FF000000"/>
      </patternFill>
    </fill>
    <fill>
      <patternFill patternType="solid">
        <fgColor theme="8" tint="0.39997558519241921"/>
        <bgColor rgb="FF000000"/>
      </patternFill>
    </fill>
    <fill>
      <patternFill patternType="solid">
        <fgColor theme="8" tint="0.79998168889431442"/>
        <bgColor indexed="64"/>
      </patternFill>
    </fill>
    <fill>
      <patternFill patternType="solid">
        <fgColor theme="8" tint="0.59999389629810485"/>
        <bgColor indexed="64"/>
      </patternFill>
    </fill>
    <fill>
      <patternFill patternType="solid">
        <fgColor rgb="FFDDEBF7"/>
        <bgColor rgb="FF000000"/>
      </patternFill>
    </fill>
    <fill>
      <patternFill patternType="solid">
        <fgColor rgb="FFBDD7EE"/>
        <bgColor rgb="FF000000"/>
      </patternFill>
    </fill>
    <fill>
      <patternFill patternType="solid">
        <fgColor rgb="FFDDEBF7"/>
        <bgColor indexed="64"/>
      </patternFill>
    </fill>
    <fill>
      <patternFill patternType="solid">
        <fgColor theme="4" tint="0.39997558519241921"/>
        <bgColor rgb="FF000000"/>
      </patternFill>
    </fill>
  </fills>
  <borders count="1">
    <border>
      <left/>
      <right/>
      <top/>
      <bottom/>
      <diagonal/>
    </border>
  </borders>
  <cellStyleXfs count="2">
    <xf numFmtId="0" fontId="0" fillId="0" borderId="0"/>
    <xf numFmtId="44" fontId="17" fillId="0" borderId="0" applyFont="0" applyFill="0" applyBorder="0" applyAlignment="0" applyProtection="0"/>
  </cellStyleXfs>
  <cellXfs count="99">
    <xf numFmtId="0" fontId="0" fillId="0" borderId="0" xfId="0"/>
    <xf numFmtId="0" fontId="0" fillId="2" borderId="0" xfId="0" applyFill="1" applyAlignment="1">
      <alignment vertical="center"/>
    </xf>
    <xf numFmtId="0" fontId="2" fillId="3" borderId="0" xfId="0" applyFont="1" applyFill="1" applyAlignment="1">
      <alignment vertical="center"/>
    </xf>
    <xf numFmtId="0" fontId="3" fillId="3" borderId="0" xfId="0" applyFont="1" applyFill="1" applyAlignment="1">
      <alignment vertical="center"/>
    </xf>
    <xf numFmtId="0" fontId="4" fillId="3" borderId="0" xfId="0" applyFont="1" applyFill="1" applyAlignment="1">
      <alignment vertical="center"/>
    </xf>
    <xf numFmtId="0" fontId="3" fillId="3" borderId="0" xfId="0" applyFont="1" applyFill="1" applyAlignment="1">
      <alignment horizontal="center" vertical="center"/>
    </xf>
    <xf numFmtId="0" fontId="5" fillId="3" borderId="0" xfId="0" applyFont="1" applyFill="1" applyAlignment="1">
      <alignment horizontal="center" vertical="center"/>
    </xf>
    <xf numFmtId="164" fontId="3" fillId="3" borderId="0" xfId="0" applyNumberFormat="1" applyFont="1" applyFill="1" applyAlignment="1">
      <alignment horizontal="center" vertical="center"/>
    </xf>
    <xf numFmtId="3" fontId="3" fillId="3" borderId="0" xfId="0" applyNumberFormat="1" applyFont="1" applyFill="1" applyAlignment="1">
      <alignment vertical="center"/>
    </xf>
    <xf numFmtId="165" fontId="3" fillId="3" borderId="0" xfId="0" applyNumberFormat="1" applyFont="1" applyFill="1" applyAlignment="1">
      <alignment vertical="center"/>
    </xf>
    <xf numFmtId="165" fontId="3" fillId="3" borderId="0" xfId="0" applyNumberFormat="1" applyFont="1" applyFill="1" applyAlignment="1">
      <alignment horizontal="center" vertical="center"/>
    </xf>
    <xf numFmtId="0" fontId="3" fillId="5" borderId="0" xfId="0" applyFont="1" applyFill="1" applyAlignment="1">
      <alignment vertical="center"/>
    </xf>
    <xf numFmtId="0" fontId="7" fillId="3" borderId="0" xfId="0" applyFont="1" applyFill="1" applyAlignment="1">
      <alignment vertical="center"/>
    </xf>
    <xf numFmtId="0" fontId="8" fillId="3" borderId="0" xfId="0" applyFont="1" applyFill="1" applyAlignment="1">
      <alignment vertical="center"/>
    </xf>
    <xf numFmtId="0" fontId="6" fillId="2" borderId="0" xfId="0" applyFont="1" applyFill="1" applyAlignment="1">
      <alignment vertical="center"/>
    </xf>
    <xf numFmtId="0" fontId="3" fillId="6" borderId="0" xfId="0" applyFont="1" applyFill="1" applyAlignment="1">
      <alignment vertical="center"/>
    </xf>
    <xf numFmtId="0" fontId="3" fillId="3" borderId="0" xfId="0" applyFont="1" applyFill="1"/>
    <xf numFmtId="0" fontId="3" fillId="3" borderId="0" xfId="0" applyFont="1" applyFill="1" applyAlignment="1">
      <alignment vertical="top"/>
    </xf>
    <xf numFmtId="164" fontId="3" fillId="3" borderId="0" xfId="0" applyNumberFormat="1" applyFont="1" applyFill="1" applyAlignment="1">
      <alignment vertical="center"/>
    </xf>
    <xf numFmtId="0" fontId="9" fillId="4" borderId="0" xfId="0" applyFont="1" applyFill="1" applyAlignment="1">
      <alignment horizontal="center"/>
    </xf>
    <xf numFmtId="0" fontId="10" fillId="3" borderId="0" xfId="0" applyFont="1" applyFill="1" applyAlignment="1">
      <alignment vertical="center"/>
    </xf>
    <xf numFmtId="0" fontId="10" fillId="3" borderId="0" xfId="0" applyFont="1" applyFill="1" applyAlignment="1">
      <alignment vertical="top"/>
    </xf>
    <xf numFmtId="0" fontId="0" fillId="2" borderId="0" xfId="0" applyFill="1" applyAlignment="1">
      <alignment horizontal="left" vertical="top" wrapText="1"/>
    </xf>
    <xf numFmtId="0" fontId="0" fillId="2" borderId="0" xfId="0" applyFill="1" applyAlignment="1">
      <alignment horizontal="left" vertical="top"/>
    </xf>
    <xf numFmtId="0" fontId="12" fillId="3" borderId="0" xfId="0" applyFont="1" applyFill="1" applyAlignment="1">
      <alignment horizontal="left" vertical="center"/>
    </xf>
    <xf numFmtId="0" fontId="14" fillId="3" borderId="0" xfId="0" applyFont="1" applyFill="1" applyAlignment="1">
      <alignment vertical="center"/>
    </xf>
    <xf numFmtId="3" fontId="15" fillId="4" borderId="0" xfId="0" applyNumberFormat="1" applyFont="1" applyFill="1" applyAlignment="1">
      <alignment vertical="center"/>
    </xf>
    <xf numFmtId="3" fontId="15" fillId="3" borderId="0" xfId="0" applyNumberFormat="1" applyFont="1" applyFill="1" applyAlignment="1">
      <alignment vertical="center"/>
    </xf>
    <xf numFmtId="0" fontId="6" fillId="2" borderId="0" xfId="0" applyFont="1" applyFill="1" applyAlignment="1">
      <alignment horizontal="center" vertical="top" textRotation="90"/>
    </xf>
    <xf numFmtId="3" fontId="1" fillId="4" borderId="0" xfId="0" applyNumberFormat="1" applyFont="1" applyFill="1" applyAlignment="1">
      <alignment vertical="center"/>
    </xf>
    <xf numFmtId="3" fontId="1" fillId="5" borderId="0" xfId="0" applyNumberFormat="1" applyFont="1" applyFill="1" applyAlignment="1">
      <alignment vertical="center"/>
    </xf>
    <xf numFmtId="3" fontId="0" fillId="2" borderId="0" xfId="0" applyNumberFormat="1" applyFill="1" applyAlignment="1">
      <alignment vertical="center"/>
    </xf>
    <xf numFmtId="0" fontId="0" fillId="2" borderId="0" xfId="0" applyFill="1"/>
    <xf numFmtId="0" fontId="3" fillId="3" borderId="0" xfId="0" applyFont="1" applyFill="1" applyAlignment="1">
      <alignment horizontal="right" vertical="center"/>
    </xf>
    <xf numFmtId="0" fontId="0" fillId="2" borderId="0" xfId="0" applyFill="1" applyAlignment="1">
      <alignment horizontal="right" vertical="top"/>
    </xf>
    <xf numFmtId="3" fontId="1" fillId="3" borderId="0" xfId="0" applyNumberFormat="1" applyFont="1" applyFill="1" applyAlignment="1">
      <alignment vertical="center"/>
    </xf>
    <xf numFmtId="0" fontId="3" fillId="3" borderId="0" xfId="0" applyFont="1" applyFill="1" applyAlignment="1">
      <alignment horizontal="left" vertical="center" wrapText="1"/>
    </xf>
    <xf numFmtId="0" fontId="3" fillId="3" borderId="0" xfId="0" applyFont="1" applyFill="1" applyAlignment="1">
      <alignment vertical="center" wrapText="1"/>
    </xf>
    <xf numFmtId="3" fontId="1" fillId="3" borderId="0" xfId="0" applyNumberFormat="1" applyFont="1" applyFill="1" applyAlignment="1">
      <alignment horizontal="center" vertical="center"/>
    </xf>
    <xf numFmtId="164" fontId="3" fillId="10" borderId="0" xfId="0" applyNumberFormat="1" applyFont="1" applyFill="1" applyAlignment="1">
      <alignment vertical="center"/>
    </xf>
    <xf numFmtId="0" fontId="3" fillId="3" borderId="0" xfId="0" applyFont="1" applyFill="1" applyAlignment="1">
      <alignment horizontal="left" vertical="center"/>
    </xf>
    <xf numFmtId="0" fontId="6" fillId="11" borderId="0" xfId="0" applyFont="1" applyFill="1" applyAlignment="1">
      <alignment horizontal="center" vertical="center" textRotation="90"/>
    </xf>
    <xf numFmtId="3" fontId="1" fillId="5" borderId="0" xfId="0" applyNumberFormat="1" applyFont="1" applyFill="1" applyAlignment="1">
      <alignment horizontal="right" vertical="center"/>
    </xf>
    <xf numFmtId="0" fontId="1" fillId="3" borderId="0" xfId="0" applyFont="1" applyFill="1" applyAlignment="1">
      <alignment vertical="center"/>
    </xf>
    <xf numFmtId="3" fontId="1" fillId="4" borderId="0" xfId="0" applyNumberFormat="1" applyFont="1" applyFill="1" applyAlignment="1">
      <alignment horizontal="right" vertical="center"/>
    </xf>
    <xf numFmtId="3" fontId="1" fillId="3" borderId="0" xfId="0" applyNumberFormat="1" applyFont="1" applyFill="1" applyAlignment="1">
      <alignment horizontal="right" vertical="center"/>
    </xf>
    <xf numFmtId="0" fontId="1" fillId="3" borderId="0" xfId="0" applyFont="1" applyFill="1" applyAlignment="1">
      <alignment horizontal="center" vertical="center"/>
    </xf>
    <xf numFmtId="165" fontId="1" fillId="3" borderId="0" xfId="0" applyNumberFormat="1" applyFont="1" applyFill="1" applyAlignment="1">
      <alignment vertical="center"/>
    </xf>
    <xf numFmtId="164" fontId="3" fillId="3" borderId="0" xfId="0" applyNumberFormat="1" applyFont="1" applyFill="1" applyAlignment="1">
      <alignment horizontal="right" vertical="center"/>
    </xf>
    <xf numFmtId="164" fontId="3" fillId="5" borderId="0" xfId="0" applyNumberFormat="1" applyFont="1" applyFill="1" applyAlignment="1">
      <alignment horizontal="right" vertical="center"/>
    </xf>
    <xf numFmtId="164" fontId="3" fillId="4" borderId="0" xfId="0" applyNumberFormat="1" applyFont="1" applyFill="1" applyAlignment="1">
      <alignment horizontal="right" vertical="center"/>
    </xf>
    <xf numFmtId="0" fontId="9" fillId="4" borderId="0" xfId="0" applyFont="1" applyFill="1" applyAlignment="1">
      <alignment horizontal="center" vertical="top"/>
    </xf>
    <xf numFmtId="167" fontId="4" fillId="12" borderId="0" xfId="0" applyNumberFormat="1" applyFont="1" applyFill="1" applyAlignment="1">
      <alignment horizontal="center" vertical="center"/>
    </xf>
    <xf numFmtId="0" fontId="3" fillId="5" borderId="0" xfId="0" applyFont="1" applyFill="1" applyAlignment="1">
      <alignment horizontal="left" vertical="center"/>
    </xf>
    <xf numFmtId="0" fontId="3" fillId="6" borderId="0" xfId="0" applyFont="1" applyFill="1" applyAlignment="1">
      <alignment horizontal="left" vertical="center"/>
    </xf>
    <xf numFmtId="167" fontId="4" fillId="12" borderId="0" xfId="0" applyNumberFormat="1" applyFont="1" applyFill="1" applyAlignment="1">
      <alignment horizontal="center" vertical="center"/>
    </xf>
    <xf numFmtId="9" fontId="0" fillId="8" borderId="0" xfId="0" applyNumberFormat="1" applyFill="1" applyAlignment="1">
      <alignment horizontal="center" vertical="center"/>
    </xf>
    <xf numFmtId="9" fontId="0" fillId="7" borderId="0" xfId="0" applyNumberFormat="1" applyFill="1" applyAlignment="1">
      <alignment horizontal="center" vertical="center"/>
    </xf>
    <xf numFmtId="164" fontId="3" fillId="4" borderId="0" xfId="0" applyNumberFormat="1" applyFont="1" applyFill="1" applyAlignment="1">
      <alignment horizontal="center" vertical="center"/>
    </xf>
    <xf numFmtId="164" fontId="3" fillId="5" borderId="0" xfId="0" applyNumberFormat="1" applyFont="1" applyFill="1" applyAlignment="1">
      <alignment horizontal="right" vertical="center"/>
    </xf>
    <xf numFmtId="164" fontId="3" fillId="5" borderId="0" xfId="0" applyNumberFormat="1" applyFont="1" applyFill="1" applyAlignment="1">
      <alignment horizontal="center" vertical="center"/>
    </xf>
    <xf numFmtId="167" fontId="4" fillId="12" borderId="0" xfId="1" applyNumberFormat="1" applyFont="1" applyFill="1" applyAlignment="1">
      <alignment horizontal="center" vertical="center"/>
    </xf>
    <xf numFmtId="166" fontId="8" fillId="3" borderId="0" xfId="0" applyNumberFormat="1" applyFont="1" applyFill="1" applyAlignment="1">
      <alignment horizontal="left" vertical="center"/>
    </xf>
    <xf numFmtId="0" fontId="9" fillId="4" borderId="0" xfId="0" applyFont="1" applyFill="1" applyAlignment="1">
      <alignment horizontal="center"/>
    </xf>
    <xf numFmtId="0" fontId="9" fillId="4" borderId="0" xfId="0" applyFont="1" applyFill="1" applyAlignment="1">
      <alignment horizontal="center" vertical="center"/>
    </xf>
    <xf numFmtId="0" fontId="9" fillId="4" borderId="0" xfId="0" applyFont="1" applyFill="1" applyAlignment="1">
      <alignment horizontal="center" vertical="top"/>
    </xf>
    <xf numFmtId="0" fontId="4" fillId="6" borderId="0" xfId="0" applyFont="1" applyFill="1" applyAlignment="1">
      <alignment horizontal="left" vertical="center"/>
    </xf>
    <xf numFmtId="0" fontId="4" fillId="4" borderId="0" xfId="0" applyFont="1" applyFill="1" applyAlignment="1">
      <alignment horizontal="left" vertical="center"/>
    </xf>
    <xf numFmtId="0" fontId="3" fillId="4" borderId="0" xfId="0" applyFont="1" applyFill="1" applyAlignment="1">
      <alignment horizontal="center" vertical="center"/>
    </xf>
    <xf numFmtId="0" fontId="3" fillId="5" borderId="0" xfId="0" applyFont="1" applyFill="1" applyAlignment="1">
      <alignment horizontal="center" vertical="center"/>
    </xf>
    <xf numFmtId="0" fontId="9" fillId="4" borderId="0" xfId="0" applyFont="1" applyFill="1" applyAlignment="1">
      <alignment horizontal="center" vertical="top" wrapText="1"/>
    </xf>
    <xf numFmtId="0" fontId="4" fillId="4" borderId="0" xfId="0" applyFont="1" applyFill="1" applyAlignment="1">
      <alignment horizontal="center" vertical="center"/>
    </xf>
    <xf numFmtId="0" fontId="6" fillId="11" borderId="0" xfId="0" applyFont="1" applyFill="1" applyAlignment="1">
      <alignment horizontal="center" vertical="center" textRotation="90"/>
    </xf>
    <xf numFmtId="164" fontId="3" fillId="6" borderId="0" xfId="0" applyNumberFormat="1" applyFont="1" applyFill="1" applyAlignment="1">
      <alignment horizontal="center" vertical="center"/>
    </xf>
    <xf numFmtId="0" fontId="3" fillId="6" borderId="0" xfId="0" applyFont="1" applyFill="1" applyAlignment="1">
      <alignment horizontal="center" wrapText="1"/>
    </xf>
    <xf numFmtId="0" fontId="3" fillId="6" borderId="0" xfId="0" applyFont="1" applyFill="1" applyAlignment="1">
      <alignment horizontal="center" vertical="top"/>
    </xf>
    <xf numFmtId="0" fontId="4" fillId="6" borderId="0" xfId="0" applyFont="1" applyFill="1" applyAlignment="1">
      <alignment horizontal="left" vertical="center" wrapText="1"/>
    </xf>
    <xf numFmtId="0" fontId="3" fillId="6" borderId="0" xfId="0" applyFont="1" applyFill="1" applyAlignment="1">
      <alignment horizontal="left" vertical="center" wrapText="1"/>
    </xf>
    <xf numFmtId="164" fontId="3" fillId="4" borderId="0" xfId="0" applyNumberFormat="1" applyFont="1" applyFill="1" applyAlignment="1">
      <alignment horizontal="right" vertical="center"/>
    </xf>
    <xf numFmtId="0" fontId="3" fillId="5" borderId="0" xfId="0" applyFont="1" applyFill="1" applyAlignment="1">
      <alignment horizontal="left" vertical="center" wrapText="1"/>
    </xf>
    <xf numFmtId="164" fontId="3" fillId="9" borderId="0" xfId="0" applyNumberFormat="1" applyFont="1" applyFill="1" applyAlignment="1">
      <alignment horizontal="center" vertical="center"/>
    </xf>
    <xf numFmtId="164" fontId="3" fillId="6" borderId="0" xfId="0" applyNumberFormat="1" applyFont="1" applyFill="1" applyAlignment="1">
      <alignment horizontal="center" vertical="center" wrapText="1"/>
    </xf>
    <xf numFmtId="167" fontId="4" fillId="12" borderId="0" xfId="0" applyNumberFormat="1" applyFont="1" applyFill="1" applyAlignment="1">
      <alignment horizontal="center" vertical="center" wrapText="1"/>
    </xf>
    <xf numFmtId="0" fontId="3" fillId="5" borderId="0" xfId="0" applyFont="1" applyFill="1" applyAlignment="1">
      <alignment vertical="center"/>
    </xf>
    <xf numFmtId="0" fontId="6" fillId="11" borderId="0" xfId="0" applyFont="1" applyFill="1" applyAlignment="1">
      <alignment horizontal="center" vertical="center" textRotation="90" wrapText="1"/>
    </xf>
    <xf numFmtId="0" fontId="13" fillId="3" borderId="0" xfId="0" applyFont="1" applyFill="1" applyAlignment="1">
      <alignment horizontal="left" vertical="center"/>
    </xf>
    <xf numFmtId="0" fontId="16" fillId="3" borderId="0" xfId="0" applyFont="1" applyFill="1" applyAlignment="1">
      <alignment horizontal="left" vertical="center"/>
    </xf>
    <xf numFmtId="0" fontId="0" fillId="8" borderId="0" xfId="0" applyFill="1" applyAlignment="1">
      <alignment horizontal="left" vertical="center"/>
    </xf>
    <xf numFmtId="0" fontId="0" fillId="7" borderId="0" xfId="0" applyFill="1" applyAlignment="1">
      <alignment horizontal="left" vertical="center"/>
    </xf>
    <xf numFmtId="164" fontId="3" fillId="6" borderId="0" xfId="0" applyNumberFormat="1" applyFont="1" applyFill="1" applyAlignment="1">
      <alignment horizontal="right" vertical="center"/>
    </xf>
    <xf numFmtId="0" fontId="12" fillId="10" borderId="0" xfId="0" applyFont="1" applyFill="1" applyAlignment="1">
      <alignment horizontal="left" vertical="center"/>
    </xf>
    <xf numFmtId="164" fontId="3" fillId="9" borderId="0" xfId="0" applyNumberFormat="1" applyFont="1" applyFill="1" applyAlignment="1">
      <alignment horizontal="right" vertical="center"/>
    </xf>
    <xf numFmtId="0" fontId="3" fillId="5" borderId="0" xfId="0" applyFont="1" applyFill="1" applyAlignment="1">
      <alignment horizontal="center" vertical="center" wrapText="1"/>
    </xf>
    <xf numFmtId="9" fontId="11" fillId="5" borderId="0" xfId="0" applyNumberFormat="1" applyFont="1" applyFill="1" applyAlignment="1">
      <alignment horizontal="center" vertical="top"/>
    </xf>
    <xf numFmtId="0" fontId="3" fillId="4" borderId="0" xfId="0" applyFont="1" applyFill="1" applyAlignment="1">
      <alignment horizontal="center" vertical="center" wrapText="1"/>
    </xf>
    <xf numFmtId="0" fontId="0" fillId="0" borderId="0" xfId="0" applyAlignment="1">
      <alignment horizontal="center" vertical="center" wrapText="1"/>
    </xf>
    <xf numFmtId="9" fontId="11" fillId="4" borderId="0" xfId="0" applyNumberFormat="1" applyFont="1" applyFill="1" applyAlignment="1">
      <alignment horizontal="center" vertical="top" wrapText="1"/>
    </xf>
    <xf numFmtId="0" fontId="0" fillId="0" borderId="0" xfId="0" applyAlignment="1">
      <alignment horizontal="center" vertical="top" wrapText="1"/>
    </xf>
    <xf numFmtId="9" fontId="11" fillId="4" borderId="0" xfId="0" applyNumberFormat="1" applyFont="1" applyFill="1" applyAlignment="1">
      <alignment horizontal="center" vertical="top"/>
    </xf>
  </cellXfs>
  <cellStyles count="2">
    <cellStyle name="Currency" xfId="1" builtinId="4"/>
    <cellStyle name="Normal" xfId="0" builtinId="0"/>
  </cellStyles>
  <dxfs count="0"/>
  <tableStyles count="0" defaultTableStyle="TableStyleMedium9" defaultPivotStyle="PivotStyleMedium7"/>
  <colors>
    <mruColors>
      <color rgb="FFDDEBF7"/>
      <color rgb="FFBDD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274AF-1972-4818-8D5F-5DD3FF5F9C12}">
  <dimension ref="B1:BS187"/>
  <sheetViews>
    <sheetView tabSelected="1" topLeftCell="A14" zoomScale="70" zoomScaleNormal="70" workbookViewId="0">
      <selection activeCell="J142" sqref="J142"/>
    </sheetView>
  </sheetViews>
  <sheetFormatPr defaultColWidth="10" defaultRowHeight="18" customHeight="1" x14ac:dyDescent="0.3"/>
  <cols>
    <col min="1" max="1" width="2.8984375" style="1" customWidth="1"/>
    <col min="2" max="2" width="10.69921875" style="1" customWidth="1"/>
    <col min="3" max="3" width="19.69921875" style="1" customWidth="1"/>
    <col min="4" max="4" width="1.69921875" style="1" customWidth="1"/>
    <col min="5" max="5" width="17.5" style="1" customWidth="1"/>
    <col min="6" max="6" width="1.69921875" style="1" customWidth="1"/>
    <col min="7" max="7" width="26.8984375" style="1" customWidth="1"/>
    <col min="8" max="8" width="4.69921875" style="1" customWidth="1"/>
    <col min="9" max="9" width="10.59765625" style="1" customWidth="1"/>
    <col min="10" max="10" width="10" style="1" customWidth="1"/>
    <col min="11" max="11" width="1.69921875" style="1" customWidth="1"/>
    <col min="12" max="12" width="8.796875" style="1" customWidth="1"/>
    <col min="13" max="13" width="9.09765625" style="1" customWidth="1"/>
    <col min="14" max="14" width="9.3984375" style="1" customWidth="1"/>
    <col min="15" max="15" width="9.19921875" style="1" customWidth="1"/>
    <col min="16" max="16" width="10.3984375" style="1" customWidth="1"/>
    <col min="17" max="17" width="9.3984375" style="1" customWidth="1"/>
    <col min="18" max="18" width="9.796875" style="1" customWidth="1"/>
    <col min="19" max="19" width="9.59765625" style="1" customWidth="1"/>
    <col min="20" max="20" width="1.69921875" style="1" customWidth="1"/>
    <col min="21" max="23" width="14.19921875" style="1" customWidth="1"/>
    <col min="24" max="24" width="4.8984375" style="1" customWidth="1"/>
    <col min="25" max="27" width="12" style="1" customWidth="1"/>
    <col min="28" max="28" width="1.19921875" style="1" customWidth="1"/>
    <col min="29" max="31" width="12" style="1" customWidth="1"/>
    <col min="32" max="32" width="1.19921875" style="1" customWidth="1"/>
    <col min="33" max="35" width="12" style="1" customWidth="1"/>
    <col min="36" max="36" width="1.19921875" style="1" customWidth="1"/>
    <col min="37" max="39" width="12" style="1" customWidth="1"/>
    <col min="40" max="40" width="3.8984375" style="1" customWidth="1"/>
    <col min="41" max="43" width="12" style="1" customWidth="1"/>
    <col min="44" max="44" width="1.19921875" style="1" customWidth="1"/>
    <col min="45" max="47" width="12" style="1" customWidth="1"/>
    <col min="48" max="48" width="1.19921875" style="1" customWidth="1"/>
    <col min="49" max="51" width="12" style="1" customWidth="1"/>
    <col min="52" max="52" width="1.19921875" style="1" customWidth="1"/>
    <col min="53" max="55" width="12" style="1" customWidth="1"/>
    <col min="56" max="56" width="1.19921875" style="1" customWidth="1"/>
    <col min="57" max="59" width="12" style="1" customWidth="1"/>
    <col min="60" max="60" width="1.19921875" style="1" customWidth="1"/>
    <col min="61" max="63" width="12" style="1" customWidth="1"/>
    <col min="64" max="64" width="1.19921875" style="1" customWidth="1"/>
    <col min="65" max="67" width="12" style="1" customWidth="1"/>
    <col min="68" max="68" width="1.69921875" style="1" customWidth="1"/>
    <col min="69" max="71" width="12" style="1" customWidth="1"/>
    <col min="72" max="16384" width="10" style="1"/>
  </cols>
  <sheetData>
    <row r="1" spans="2:71" ht="18" customHeight="1" x14ac:dyDescent="0.3">
      <c r="P1" s="3"/>
      <c r="Q1" s="3"/>
      <c r="U1" s="3"/>
      <c r="V1" s="3"/>
      <c r="W1" s="3"/>
      <c r="X1" s="3"/>
      <c r="Y1" s="3"/>
    </row>
    <row r="2" spans="2:71" ht="18" customHeight="1" x14ac:dyDescent="0.3">
      <c r="B2" s="25" t="s">
        <v>0</v>
      </c>
      <c r="E2" s="2"/>
      <c r="F2" s="3"/>
      <c r="G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Q2" s="3"/>
      <c r="BR2" s="3"/>
      <c r="BS2" s="3"/>
    </row>
    <row r="3" spans="2:71" ht="10.35" customHeight="1" x14ac:dyDescent="0.3">
      <c r="B3" s="12"/>
      <c r="C3" s="3"/>
      <c r="E3" s="3"/>
      <c r="F3" s="3"/>
      <c r="G3" s="3"/>
      <c r="K3" s="3"/>
      <c r="L3" s="10"/>
      <c r="M3" s="10"/>
      <c r="N3" s="10"/>
      <c r="O3" s="10"/>
      <c r="P3" s="3"/>
      <c r="Q3" s="3"/>
      <c r="R3" s="10"/>
      <c r="S3" s="10"/>
      <c r="T3" s="3"/>
      <c r="U3" s="3"/>
      <c r="V3" s="3"/>
      <c r="W3" s="3"/>
      <c r="X3" s="3"/>
      <c r="Y3" s="3"/>
      <c r="Z3" s="8"/>
      <c r="AA3" s="8"/>
      <c r="AB3" s="3"/>
      <c r="AC3" s="8"/>
      <c r="AD3" s="8"/>
      <c r="AE3" s="8"/>
      <c r="AF3" s="3"/>
      <c r="AG3" s="8"/>
      <c r="AH3" s="8"/>
      <c r="AI3" s="8"/>
      <c r="AJ3" s="3"/>
      <c r="AK3" s="8"/>
      <c r="AL3" s="8"/>
      <c r="AM3" s="8"/>
      <c r="AN3" s="3"/>
      <c r="AO3" s="8"/>
      <c r="AP3" s="8"/>
      <c r="AQ3" s="8"/>
      <c r="AR3" s="3"/>
      <c r="AS3" s="8"/>
      <c r="AT3" s="8"/>
      <c r="AU3" s="8"/>
      <c r="AV3" s="3"/>
      <c r="AW3" s="8"/>
      <c r="AX3" s="8"/>
      <c r="AY3" s="8"/>
      <c r="AZ3" s="3"/>
      <c r="BA3" s="8"/>
      <c r="BB3" s="8"/>
      <c r="BC3" s="8"/>
      <c r="BD3" s="3"/>
      <c r="BE3" s="8"/>
      <c r="BF3" s="8"/>
      <c r="BG3" s="8"/>
      <c r="BH3" s="3"/>
      <c r="BI3" s="8"/>
      <c r="BJ3" s="8"/>
      <c r="BK3" s="8"/>
      <c r="BL3" s="3"/>
      <c r="BM3" s="8"/>
      <c r="BN3" s="8"/>
      <c r="BO3" s="8"/>
      <c r="BQ3" s="8"/>
      <c r="BR3" s="8"/>
      <c r="BS3" s="8"/>
    </row>
    <row r="4" spans="2:71" ht="18" customHeight="1" x14ac:dyDescent="0.3">
      <c r="B4" s="62">
        <v>46023</v>
      </c>
      <c r="C4" s="62"/>
      <c r="E4" s="3"/>
      <c r="F4" s="3"/>
      <c r="G4" s="3"/>
      <c r="I4" s="3"/>
      <c r="J4" s="3"/>
      <c r="K4" s="3"/>
      <c r="L4" s="10"/>
      <c r="M4" s="10"/>
      <c r="N4" s="10"/>
      <c r="O4" s="10"/>
      <c r="P4" s="3"/>
      <c r="Q4" s="3"/>
      <c r="R4" s="10"/>
      <c r="S4" s="10"/>
      <c r="T4" s="3"/>
      <c r="U4" s="3"/>
      <c r="V4" s="3"/>
      <c r="W4" s="3"/>
      <c r="X4" s="3"/>
      <c r="Y4" s="3"/>
      <c r="Z4" s="8"/>
      <c r="AA4" s="8"/>
      <c r="AB4" s="3"/>
      <c r="AC4" s="8"/>
      <c r="AD4" s="8"/>
      <c r="AE4" s="8"/>
      <c r="AF4" s="3"/>
      <c r="AG4" s="8"/>
      <c r="AH4" s="8"/>
      <c r="AI4" s="8"/>
      <c r="AJ4" s="3"/>
      <c r="AK4" s="8"/>
      <c r="AL4" s="8"/>
      <c r="AM4" s="8"/>
      <c r="AN4" s="3"/>
      <c r="AO4" s="8"/>
      <c r="AP4" s="8"/>
      <c r="AQ4" s="8"/>
      <c r="AR4" s="3"/>
      <c r="AS4" s="8"/>
      <c r="AT4" s="8"/>
      <c r="AU4" s="8"/>
      <c r="AV4" s="3"/>
      <c r="AW4" s="8"/>
      <c r="AX4" s="8"/>
      <c r="AY4" s="8"/>
      <c r="AZ4" s="3"/>
      <c r="BA4" s="8"/>
      <c r="BB4" s="8"/>
      <c r="BC4" s="8"/>
      <c r="BD4" s="3"/>
      <c r="BE4" s="8"/>
      <c r="BF4" s="8"/>
      <c r="BG4" s="8"/>
      <c r="BH4" s="3"/>
      <c r="BI4" s="8"/>
      <c r="BJ4" s="8"/>
      <c r="BK4" s="8"/>
      <c r="BL4" s="3"/>
      <c r="BM4" s="8"/>
      <c r="BN4" s="8"/>
      <c r="BO4" s="8"/>
      <c r="BQ4" s="8"/>
      <c r="BR4" s="8"/>
      <c r="BS4" s="8"/>
    </row>
    <row r="5" spans="2:71" ht="18" customHeight="1" x14ac:dyDescent="0.3">
      <c r="B5" s="13"/>
      <c r="C5" s="3"/>
      <c r="E5" s="3"/>
      <c r="F5" s="3"/>
      <c r="G5" s="3"/>
      <c r="I5" s="3"/>
      <c r="J5" s="3"/>
      <c r="K5" s="3"/>
      <c r="L5" s="10"/>
      <c r="M5" s="10"/>
      <c r="N5" s="10"/>
      <c r="O5" s="10"/>
      <c r="P5" s="3"/>
      <c r="Q5" s="3"/>
      <c r="R5" s="10"/>
      <c r="S5" s="10"/>
      <c r="T5" s="3"/>
      <c r="U5" s="3"/>
      <c r="V5" s="3"/>
      <c r="W5" s="3"/>
      <c r="X5" s="3"/>
      <c r="Y5" s="3"/>
      <c r="Z5" s="8"/>
      <c r="AA5" s="8"/>
      <c r="AB5" s="3"/>
      <c r="AC5" s="8"/>
      <c r="AD5" s="8"/>
      <c r="AE5" s="8"/>
      <c r="AF5" s="3"/>
      <c r="AG5" s="8"/>
      <c r="AH5" s="8"/>
      <c r="AI5" s="8"/>
      <c r="AJ5" s="3"/>
      <c r="AK5" s="8"/>
      <c r="AL5" s="8"/>
      <c r="AM5" s="8"/>
      <c r="AN5" s="3"/>
      <c r="AO5" s="8"/>
      <c r="AP5" s="8"/>
      <c r="AQ5" s="8"/>
      <c r="AR5" s="3"/>
      <c r="AS5" s="8"/>
      <c r="AT5" s="8"/>
      <c r="AU5" s="8"/>
      <c r="AV5" s="3"/>
      <c r="AW5" s="8"/>
      <c r="AX5" s="8"/>
      <c r="AY5" s="8"/>
      <c r="AZ5" s="3"/>
      <c r="BA5" s="8"/>
      <c r="BB5" s="8"/>
      <c r="BC5" s="8"/>
      <c r="BD5" s="3"/>
      <c r="BE5" s="8"/>
      <c r="BF5" s="8"/>
      <c r="BG5" s="8"/>
      <c r="BH5" s="3"/>
      <c r="BI5" s="8"/>
      <c r="BJ5" s="8"/>
      <c r="BK5" s="8"/>
      <c r="BL5" s="3"/>
      <c r="BM5" s="8"/>
      <c r="BN5" s="8"/>
      <c r="BO5" s="8"/>
      <c r="BQ5" s="8"/>
      <c r="BR5" s="8"/>
      <c r="BS5" s="8"/>
    </row>
    <row r="6" spans="2:71" ht="18" customHeight="1" x14ac:dyDescent="0.3">
      <c r="C6" s="3"/>
      <c r="K6" s="3"/>
      <c r="L6" s="10"/>
      <c r="M6" s="10"/>
      <c r="N6" s="10"/>
      <c r="O6" s="10"/>
      <c r="P6" s="3"/>
      <c r="Q6" s="3"/>
      <c r="R6" s="10"/>
      <c r="S6" s="10"/>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Q6" s="3"/>
      <c r="BR6" s="3"/>
      <c r="BS6" s="33" t="s">
        <v>1</v>
      </c>
    </row>
    <row r="7" spans="2:71" ht="20.100000000000001" customHeight="1" x14ac:dyDescent="0.3">
      <c r="C7" s="3"/>
      <c r="I7" s="63" t="s">
        <v>2</v>
      </c>
      <c r="J7" s="63"/>
      <c r="K7" s="20"/>
      <c r="L7" s="63" t="s">
        <v>3</v>
      </c>
      <c r="M7" s="63"/>
      <c r="N7" s="63"/>
      <c r="O7" s="63"/>
      <c r="P7" s="63"/>
      <c r="Q7" s="63"/>
      <c r="R7" s="63"/>
      <c r="S7" s="19"/>
      <c r="T7" s="3"/>
      <c r="U7" s="64" t="s">
        <v>4</v>
      </c>
      <c r="V7" s="64"/>
      <c r="W7" s="64"/>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Q7" s="3"/>
      <c r="BR7" s="3"/>
      <c r="BS7" s="33" t="s">
        <v>5</v>
      </c>
    </row>
    <row r="8" spans="2:71" ht="20.100000000000001" customHeight="1" x14ac:dyDescent="0.3">
      <c r="C8" s="3"/>
      <c r="I8" s="70" t="s">
        <v>6</v>
      </c>
      <c r="J8" s="70"/>
      <c r="K8" s="21"/>
      <c r="L8" s="65" t="s">
        <v>7</v>
      </c>
      <c r="M8" s="65"/>
      <c r="N8" s="65"/>
      <c r="O8" s="65"/>
      <c r="P8" s="65"/>
      <c r="Q8" s="65"/>
      <c r="R8" s="65"/>
      <c r="S8" s="51"/>
      <c r="T8" s="17"/>
      <c r="U8" s="65" t="s">
        <v>8</v>
      </c>
      <c r="V8" s="65"/>
      <c r="W8" s="65"/>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Q8" s="3"/>
      <c r="BR8" s="3"/>
      <c r="BS8" s="33" t="s">
        <v>9</v>
      </c>
    </row>
    <row r="9" spans="2:71" ht="22.65" customHeight="1" x14ac:dyDescent="0.3">
      <c r="C9" s="4"/>
      <c r="E9" s="3"/>
      <c r="F9" s="3"/>
      <c r="G9" s="3"/>
      <c r="I9" s="5"/>
      <c r="J9" s="5"/>
      <c r="K9" s="3"/>
      <c r="L9" s="3"/>
      <c r="M9" s="3"/>
      <c r="N9" s="3"/>
      <c r="O9" s="3"/>
      <c r="P9" s="3"/>
      <c r="Q9" s="3"/>
      <c r="R9" s="3"/>
      <c r="S9" s="3"/>
      <c r="T9" s="3"/>
      <c r="U9" s="3"/>
      <c r="V9" s="3"/>
      <c r="W9" s="3"/>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4" t="s">
        <v>10</v>
      </c>
    </row>
    <row r="10" spans="2:71" ht="18" customHeight="1" x14ac:dyDescent="0.3">
      <c r="C10" s="66" t="s">
        <v>11</v>
      </c>
      <c r="E10" s="67" t="s">
        <v>12</v>
      </c>
      <c r="F10" s="3"/>
      <c r="G10" s="67" t="s">
        <v>13</v>
      </c>
      <c r="I10" s="74" t="s">
        <v>11</v>
      </c>
      <c r="J10" s="74"/>
      <c r="K10" s="3"/>
      <c r="L10" s="94" t="s">
        <v>12</v>
      </c>
      <c r="M10" s="95"/>
      <c r="N10" s="92" t="s">
        <v>13</v>
      </c>
      <c r="O10" s="92"/>
      <c r="P10" s="92" t="s">
        <v>14</v>
      </c>
      <c r="Q10" s="92"/>
      <c r="R10" s="94" t="s">
        <v>15</v>
      </c>
      <c r="S10" s="94"/>
      <c r="T10" s="3"/>
      <c r="U10" s="68" t="s">
        <v>16</v>
      </c>
      <c r="V10" s="69" t="s">
        <v>12</v>
      </c>
      <c r="W10" s="68" t="s">
        <v>13</v>
      </c>
      <c r="Y10" s="71" t="s">
        <v>17</v>
      </c>
      <c r="Z10" s="71"/>
      <c r="AA10" s="71"/>
      <c r="AB10" s="3"/>
      <c r="AC10" s="71" t="s">
        <v>18</v>
      </c>
      <c r="AD10" s="71"/>
      <c r="AE10" s="71"/>
      <c r="AF10" s="3"/>
      <c r="AG10" s="71" t="s">
        <v>19</v>
      </c>
      <c r="AH10" s="71"/>
      <c r="AI10" s="71"/>
      <c r="AJ10" s="3"/>
      <c r="AK10" s="71" t="s">
        <v>20</v>
      </c>
      <c r="AL10" s="71"/>
      <c r="AM10" s="71"/>
      <c r="AN10" s="3"/>
      <c r="AO10" s="71" t="s">
        <v>21</v>
      </c>
      <c r="AP10" s="71"/>
      <c r="AQ10" s="71"/>
      <c r="AR10" s="3"/>
      <c r="AS10" s="71" t="s">
        <v>22</v>
      </c>
      <c r="AT10" s="71"/>
      <c r="AU10" s="71"/>
      <c r="AV10" s="3"/>
      <c r="AW10" s="71" t="s">
        <v>23</v>
      </c>
      <c r="AX10" s="71"/>
      <c r="AY10" s="71"/>
      <c r="AZ10" s="3"/>
      <c r="BA10" s="71" t="s">
        <v>24</v>
      </c>
      <c r="BB10" s="71"/>
      <c r="BC10" s="71"/>
      <c r="BD10" s="3"/>
      <c r="BE10" s="71" t="s">
        <v>25</v>
      </c>
      <c r="BF10" s="71"/>
      <c r="BG10" s="71"/>
      <c r="BH10" s="3"/>
      <c r="BI10" s="71" t="s">
        <v>26</v>
      </c>
      <c r="BJ10" s="71"/>
      <c r="BK10" s="71"/>
      <c r="BL10" s="3"/>
      <c r="BM10" s="71" t="s">
        <v>27</v>
      </c>
      <c r="BN10" s="71"/>
      <c r="BO10" s="71"/>
      <c r="BQ10" s="71" t="s">
        <v>28</v>
      </c>
      <c r="BR10" s="71"/>
      <c r="BS10" s="71"/>
    </row>
    <row r="11" spans="2:71" ht="18" customHeight="1" x14ac:dyDescent="0.3">
      <c r="C11" s="66"/>
      <c r="E11" s="67"/>
      <c r="F11" s="3"/>
      <c r="G11" s="67"/>
      <c r="I11" s="75" t="s">
        <v>29</v>
      </c>
      <c r="J11" s="75"/>
      <c r="K11" s="3"/>
      <c r="L11" s="96">
        <v>0.25</v>
      </c>
      <c r="M11" s="97"/>
      <c r="N11" s="93">
        <v>0</v>
      </c>
      <c r="O11" s="93"/>
      <c r="P11" s="93">
        <v>0.25</v>
      </c>
      <c r="Q11" s="93"/>
      <c r="R11" s="98">
        <v>0.25</v>
      </c>
      <c r="S11" s="98"/>
      <c r="T11" s="3"/>
      <c r="U11" s="68"/>
      <c r="V11" s="69"/>
      <c r="W11" s="68"/>
      <c r="Y11" s="6" t="s">
        <v>16</v>
      </c>
      <c r="Z11" s="6" t="s">
        <v>12</v>
      </c>
      <c r="AA11" s="6" t="s">
        <v>13</v>
      </c>
      <c r="AB11" s="3"/>
      <c r="AC11" s="6" t="s">
        <v>16</v>
      </c>
      <c r="AD11" s="6" t="s">
        <v>12</v>
      </c>
      <c r="AE11" s="6" t="s">
        <v>13</v>
      </c>
      <c r="AF11" s="3"/>
      <c r="AG11" s="6" t="s">
        <v>16</v>
      </c>
      <c r="AH11" s="6" t="s">
        <v>12</v>
      </c>
      <c r="AI11" s="6" t="s">
        <v>13</v>
      </c>
      <c r="AJ11" s="3"/>
      <c r="AK11" s="6" t="s">
        <v>16</v>
      </c>
      <c r="AL11" s="6" t="s">
        <v>12</v>
      </c>
      <c r="AM11" s="6" t="s">
        <v>13</v>
      </c>
      <c r="AN11" s="3"/>
      <c r="AO11" s="6" t="s">
        <v>16</v>
      </c>
      <c r="AP11" s="6" t="s">
        <v>12</v>
      </c>
      <c r="AQ11" s="6" t="s">
        <v>13</v>
      </c>
      <c r="AR11" s="3"/>
      <c r="AS11" s="6" t="s">
        <v>16</v>
      </c>
      <c r="AT11" s="6" t="s">
        <v>12</v>
      </c>
      <c r="AU11" s="6" t="s">
        <v>13</v>
      </c>
      <c r="AV11" s="3"/>
      <c r="AW11" s="6" t="s">
        <v>16</v>
      </c>
      <c r="AX11" s="6" t="s">
        <v>12</v>
      </c>
      <c r="AY11" s="6" t="s">
        <v>13</v>
      </c>
      <c r="AZ11" s="3"/>
      <c r="BA11" s="6" t="s">
        <v>16</v>
      </c>
      <c r="BB11" s="6" t="s">
        <v>12</v>
      </c>
      <c r="BC11" s="6" t="s">
        <v>13</v>
      </c>
      <c r="BD11" s="3"/>
      <c r="BE11" s="6" t="s">
        <v>16</v>
      </c>
      <c r="BF11" s="6" t="s">
        <v>12</v>
      </c>
      <c r="BG11" s="6" t="s">
        <v>13</v>
      </c>
      <c r="BH11" s="3"/>
      <c r="BI11" s="6" t="s">
        <v>16</v>
      </c>
      <c r="BJ11" s="6" t="s">
        <v>12</v>
      </c>
      <c r="BK11" s="6" t="s">
        <v>13</v>
      </c>
      <c r="BL11" s="3"/>
      <c r="BM11" s="6" t="s">
        <v>16</v>
      </c>
      <c r="BN11" s="6" t="s">
        <v>12</v>
      </c>
      <c r="BO11" s="6" t="s">
        <v>13</v>
      </c>
      <c r="BQ11" s="6" t="s">
        <v>16</v>
      </c>
      <c r="BR11" s="6" t="s">
        <v>12</v>
      </c>
      <c r="BS11" s="6" t="s">
        <v>13</v>
      </c>
    </row>
    <row r="12" spans="2:71" ht="22.2" customHeight="1" x14ac:dyDescent="0.3">
      <c r="C12" s="4"/>
      <c r="E12" s="3"/>
      <c r="F12" s="3"/>
      <c r="G12" s="3"/>
      <c r="I12" s="5"/>
      <c r="J12" s="5"/>
      <c r="K12" s="3"/>
      <c r="L12" s="3"/>
      <c r="M12" s="3"/>
      <c r="N12" s="3"/>
      <c r="O12" s="3"/>
      <c r="P12" s="3"/>
      <c r="Q12" s="3"/>
      <c r="R12" s="3"/>
      <c r="S12" s="3"/>
      <c r="T12" s="3"/>
      <c r="U12" s="3"/>
      <c r="V12" s="3"/>
      <c r="W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Q12" s="3"/>
      <c r="BR12" s="3"/>
      <c r="BS12" s="3"/>
    </row>
    <row r="13" spans="2:71" ht="18" customHeight="1" x14ac:dyDescent="0.3">
      <c r="B13" s="72" t="s">
        <v>30</v>
      </c>
      <c r="C13" s="54" t="s">
        <v>31</v>
      </c>
      <c r="E13" s="53" t="s">
        <v>32</v>
      </c>
      <c r="F13" s="3"/>
      <c r="G13" s="53" t="s">
        <v>32</v>
      </c>
      <c r="I13" s="73">
        <v>4.8899999999999997</v>
      </c>
      <c r="J13" s="55">
        <f>I13/1.95583</f>
        <v>2.5002172990495084</v>
      </c>
      <c r="K13" s="3"/>
      <c r="L13" s="58">
        <f>I13*(100%+L11)</f>
        <v>6.1124999999999998</v>
      </c>
      <c r="M13" s="55">
        <f>L13/1.95583</f>
        <v>3.1252716238118854</v>
      </c>
      <c r="N13" s="60">
        <f>I13*(100%+$N$11)</f>
        <v>4.8899999999999997</v>
      </c>
      <c r="O13" s="55">
        <f>N13/1.95583</f>
        <v>2.5002172990495084</v>
      </c>
      <c r="P13" s="60">
        <f>I13*(100%+$P$11)</f>
        <v>6.1124999999999998</v>
      </c>
      <c r="Q13" s="55">
        <f>P13/1.95583</f>
        <v>3.1252716238118854</v>
      </c>
      <c r="R13" s="58">
        <f>I13*(100%+$R$11)</f>
        <v>6.1124999999999998</v>
      </c>
      <c r="S13" s="55">
        <f>R13/1.95583</f>
        <v>3.1252716238118854</v>
      </c>
      <c r="T13" s="3"/>
      <c r="U13" s="29">
        <v>6397000</v>
      </c>
      <c r="V13" s="30">
        <v>3907743.7250199849</v>
      </c>
      <c r="W13" s="29">
        <v>2489256.1942446046</v>
      </c>
      <c r="X13" s="31"/>
      <c r="Y13" s="30">
        <v>1994268.5851318899</v>
      </c>
      <c r="Z13" s="30">
        <v>1994268.5851318946</v>
      </c>
      <c r="AA13" s="42">
        <v>0</v>
      </c>
      <c r="AB13" s="43"/>
      <c r="AC13" s="30">
        <v>501123.90087929659</v>
      </c>
      <c r="AD13" s="30">
        <v>143178.25739408474</v>
      </c>
      <c r="AE13" s="30">
        <v>357945.64348521188</v>
      </c>
      <c r="AF13" s="43"/>
      <c r="AG13" s="42">
        <v>0</v>
      </c>
      <c r="AH13" s="42">
        <v>0</v>
      </c>
      <c r="AI13" s="42">
        <v>0</v>
      </c>
      <c r="AJ13" s="43"/>
      <c r="AK13" s="30">
        <v>613621.10311750602</v>
      </c>
      <c r="AL13" s="30">
        <v>204540.36770583532</v>
      </c>
      <c r="AM13" s="30">
        <v>409080.73541167064</v>
      </c>
      <c r="AN13" s="43"/>
      <c r="AO13" s="30">
        <v>613621.10311750602</v>
      </c>
      <c r="AP13" s="30">
        <v>306810.55155875301</v>
      </c>
      <c r="AQ13" s="30">
        <v>306810.55155875301</v>
      </c>
      <c r="AR13" s="43"/>
      <c r="AS13" s="30">
        <v>920431.65467625903</v>
      </c>
      <c r="AT13" s="30">
        <v>511350.91926458839</v>
      </c>
      <c r="AU13" s="30">
        <v>409080.73541167064</v>
      </c>
      <c r="AV13" s="43"/>
      <c r="AW13" s="30">
        <v>286356.51478816947</v>
      </c>
      <c r="AX13" s="30">
        <v>102270.18385291767</v>
      </c>
      <c r="AY13" s="30">
        <v>183677.25019984014</v>
      </c>
      <c r="AZ13" s="43"/>
      <c r="BA13" s="30">
        <v>818161.47082334128</v>
      </c>
      <c r="BB13" s="30">
        <v>306810.55155875301</v>
      </c>
      <c r="BC13" s="30">
        <v>511350.91926458827</v>
      </c>
      <c r="BD13" s="43"/>
      <c r="BE13" s="30">
        <v>460215.82733812951</v>
      </c>
      <c r="BF13" s="30">
        <v>235221.42286171063</v>
      </c>
      <c r="BG13" s="30">
        <v>224994.40447641886</v>
      </c>
      <c r="BH13" s="43"/>
      <c r="BI13" s="30">
        <v>81816.147082334137</v>
      </c>
      <c r="BJ13" s="30">
        <v>71589.128697042368</v>
      </c>
      <c r="BK13" s="42">
        <v>10227.018385291767</v>
      </c>
      <c r="BL13" s="43"/>
      <c r="BM13" s="30">
        <v>66475.619504396484</v>
      </c>
      <c r="BN13" s="30">
        <v>25567.545963229419</v>
      </c>
      <c r="BO13" s="42">
        <v>40908.073541167068</v>
      </c>
      <c r="BQ13" s="42">
        <v>40908.073541167068</v>
      </c>
      <c r="BR13" s="42">
        <v>6136.2110311750603</v>
      </c>
      <c r="BS13" s="42">
        <v>34771.86250999201</v>
      </c>
    </row>
    <row r="14" spans="2:71" ht="18" customHeight="1" x14ac:dyDescent="0.3">
      <c r="B14" s="72"/>
      <c r="C14" s="54"/>
      <c r="E14" s="53"/>
      <c r="F14" s="3"/>
      <c r="G14" s="53"/>
      <c r="I14" s="73"/>
      <c r="J14" s="55"/>
      <c r="K14" s="3"/>
      <c r="L14" s="58"/>
      <c r="M14" s="55"/>
      <c r="N14" s="60"/>
      <c r="O14" s="55"/>
      <c r="P14" s="60"/>
      <c r="Q14" s="55"/>
      <c r="R14" s="58"/>
      <c r="S14" s="55"/>
      <c r="T14" s="3"/>
      <c r="U14" s="29">
        <v>900000</v>
      </c>
      <c r="V14" s="30">
        <v>500000</v>
      </c>
      <c r="W14" s="29">
        <v>600000</v>
      </c>
      <c r="Y14" s="30">
        <v>420000</v>
      </c>
      <c r="Z14" s="30">
        <v>420000</v>
      </c>
      <c r="AA14" s="42">
        <v>0</v>
      </c>
      <c r="AB14" s="43"/>
      <c r="AC14" s="30">
        <v>160000</v>
      </c>
      <c r="AD14" s="30">
        <v>60000</v>
      </c>
      <c r="AE14" s="30">
        <v>120000</v>
      </c>
      <c r="AF14" s="43"/>
      <c r="AG14" s="42">
        <v>0</v>
      </c>
      <c r="AH14" s="42">
        <v>0</v>
      </c>
      <c r="AI14" s="42">
        <v>0</v>
      </c>
      <c r="AJ14" s="43"/>
      <c r="AK14" s="30">
        <v>245000</v>
      </c>
      <c r="AL14" s="30">
        <v>65000</v>
      </c>
      <c r="AM14" s="30">
        <v>200000</v>
      </c>
      <c r="AN14" s="43"/>
      <c r="AO14" s="30">
        <v>200000</v>
      </c>
      <c r="AP14" s="30">
        <v>90000</v>
      </c>
      <c r="AQ14" s="30">
        <v>130000</v>
      </c>
      <c r="AR14" s="43"/>
      <c r="AS14" s="30">
        <v>330000</v>
      </c>
      <c r="AT14" s="30">
        <v>80000</v>
      </c>
      <c r="AU14" s="30">
        <v>270000</v>
      </c>
      <c r="AV14" s="43"/>
      <c r="AW14" s="30">
        <v>120000</v>
      </c>
      <c r="AX14" s="30">
        <v>30000</v>
      </c>
      <c r="AY14" s="30">
        <v>170000</v>
      </c>
      <c r="AZ14" s="43"/>
      <c r="BA14" s="30">
        <v>170000</v>
      </c>
      <c r="BB14" s="30">
        <v>60000</v>
      </c>
      <c r="BC14" s="30">
        <v>130000</v>
      </c>
      <c r="BD14" s="43"/>
      <c r="BE14" s="30">
        <v>90000</v>
      </c>
      <c r="BF14" s="30">
        <v>30000</v>
      </c>
      <c r="BG14" s="30">
        <v>80000</v>
      </c>
      <c r="BH14" s="43"/>
      <c r="BI14" s="30">
        <v>70000</v>
      </c>
      <c r="BJ14" s="30">
        <v>65000</v>
      </c>
      <c r="BK14" s="42">
        <v>6000</v>
      </c>
      <c r="BL14" s="43"/>
      <c r="BM14" s="30">
        <v>15000</v>
      </c>
      <c r="BN14" s="30">
        <v>8000</v>
      </c>
      <c r="BO14" s="42">
        <v>10000</v>
      </c>
      <c r="BQ14" s="42">
        <v>25000</v>
      </c>
      <c r="BR14" s="42">
        <v>4000</v>
      </c>
      <c r="BS14" s="42">
        <v>21000</v>
      </c>
    </row>
    <row r="15" spans="2:71" ht="6" customHeight="1" x14ac:dyDescent="0.3">
      <c r="B15" s="72"/>
      <c r="C15" s="3"/>
      <c r="E15" s="3"/>
      <c r="F15" s="3"/>
      <c r="G15" s="3"/>
      <c r="I15" s="7"/>
      <c r="J15" s="7"/>
      <c r="K15" s="3"/>
      <c r="L15" s="7"/>
      <c r="M15" s="7"/>
      <c r="N15" s="7"/>
      <c r="O15" s="7"/>
      <c r="P15" s="7"/>
      <c r="Q15" s="7"/>
      <c r="R15" s="7"/>
      <c r="S15" s="7"/>
      <c r="T15" s="3"/>
      <c r="U15" s="35"/>
      <c r="V15" s="35"/>
      <c r="W15" s="35"/>
      <c r="Y15" s="35"/>
      <c r="Z15" s="35"/>
      <c r="AA15" s="45"/>
      <c r="AB15" s="43"/>
      <c r="AC15" s="35"/>
      <c r="AD15" s="35"/>
      <c r="AE15" s="35"/>
      <c r="AF15" s="43"/>
      <c r="AG15" s="38"/>
      <c r="AH15" s="38"/>
      <c r="AI15" s="38"/>
      <c r="AJ15" s="43"/>
      <c r="AK15" s="35"/>
      <c r="AL15" s="35"/>
      <c r="AM15" s="35"/>
      <c r="AN15" s="43"/>
      <c r="AO15" s="35"/>
      <c r="AP15" s="35"/>
      <c r="AQ15" s="35"/>
      <c r="AR15" s="43"/>
      <c r="AS15" s="35"/>
      <c r="AT15" s="35"/>
      <c r="AU15" s="35"/>
      <c r="AV15" s="43"/>
      <c r="AW15" s="35"/>
      <c r="AX15" s="35"/>
      <c r="AY15" s="35"/>
      <c r="AZ15" s="43"/>
      <c r="BA15" s="35"/>
      <c r="BB15" s="35"/>
      <c r="BC15" s="35"/>
      <c r="BD15" s="43"/>
      <c r="BE15" s="35"/>
      <c r="BF15" s="35"/>
      <c r="BG15" s="35"/>
      <c r="BH15" s="43"/>
      <c r="BI15" s="35"/>
      <c r="BJ15" s="35"/>
      <c r="BK15" s="35"/>
      <c r="BL15" s="43"/>
      <c r="BM15" s="35"/>
      <c r="BN15" s="35"/>
      <c r="BO15" s="35"/>
      <c r="BQ15" s="35"/>
      <c r="BR15" s="35"/>
      <c r="BS15" s="35"/>
    </row>
    <row r="16" spans="2:71" ht="18" customHeight="1" x14ac:dyDescent="0.3">
      <c r="B16" s="72"/>
      <c r="C16" s="54" t="s">
        <v>34</v>
      </c>
      <c r="E16" s="53" t="s">
        <v>35</v>
      </c>
      <c r="F16" s="3"/>
      <c r="G16" s="53" t="s">
        <v>35</v>
      </c>
      <c r="I16" s="73">
        <v>7.82</v>
      </c>
      <c r="J16" s="55">
        <f>I16/1.95583</f>
        <v>3.9983025109544288</v>
      </c>
      <c r="K16" s="3"/>
      <c r="L16" s="58">
        <f>I16*(100%+$L$11)</f>
        <v>9.7750000000000004</v>
      </c>
      <c r="M16" s="55">
        <f>L16/1.95583</f>
        <v>4.9978781386930358</v>
      </c>
      <c r="N16" s="60">
        <f>I16*(100%+$N$11)</f>
        <v>7.82</v>
      </c>
      <c r="O16" s="55">
        <f>N16/1.95583</f>
        <v>3.9983025109544288</v>
      </c>
      <c r="P16" s="60">
        <f>I16*(100%+$P$11)</f>
        <v>9.7750000000000004</v>
      </c>
      <c r="Q16" s="55">
        <f>P16/1.95583</f>
        <v>4.9978781386930358</v>
      </c>
      <c r="R16" s="58">
        <f>I16*(100%+$R$11)</f>
        <v>9.7750000000000004</v>
      </c>
      <c r="S16" s="55">
        <f>R16/1.95583</f>
        <v>4.9978781386930358</v>
      </c>
      <c r="T16" s="3"/>
      <c r="U16" s="29">
        <v>5927000</v>
      </c>
      <c r="V16" s="30">
        <v>3441846.1670973296</v>
      </c>
      <c r="W16" s="29">
        <v>2485154.426356589</v>
      </c>
      <c r="X16" s="31"/>
      <c r="Y16" s="30">
        <v>1531524.5478036175</v>
      </c>
      <c r="Z16" s="30">
        <v>1531524.5478036175</v>
      </c>
      <c r="AA16" s="42">
        <v>0</v>
      </c>
      <c r="AB16" s="43"/>
      <c r="AC16" s="30">
        <v>500298.01894918171</v>
      </c>
      <c r="AD16" s="30">
        <v>142942.29112833762</v>
      </c>
      <c r="AE16" s="30">
        <v>357355.7278208441</v>
      </c>
      <c r="AF16" s="43"/>
      <c r="AG16" s="42">
        <v>0</v>
      </c>
      <c r="AH16" s="42">
        <v>0</v>
      </c>
      <c r="AI16" s="42">
        <v>0</v>
      </c>
      <c r="AJ16" s="43"/>
      <c r="AK16" s="30">
        <v>612609.81912144704</v>
      </c>
      <c r="AL16" s="30">
        <v>204203.27304048234</v>
      </c>
      <c r="AM16" s="30">
        <v>408406.54608096468</v>
      </c>
      <c r="AN16" s="43"/>
      <c r="AO16" s="30">
        <v>612609.81912144704</v>
      </c>
      <c r="AP16" s="30">
        <v>306304.90956072352</v>
      </c>
      <c r="AQ16" s="30">
        <v>306304.90956072352</v>
      </c>
      <c r="AR16" s="43"/>
      <c r="AS16" s="30">
        <v>918914.72868217051</v>
      </c>
      <c r="AT16" s="30">
        <v>510508.18260120589</v>
      </c>
      <c r="AU16" s="30">
        <v>408406.54608096462</v>
      </c>
      <c r="AV16" s="43"/>
      <c r="AW16" s="30">
        <v>285884.58225667529</v>
      </c>
      <c r="AX16" s="30">
        <v>102101.63652024118</v>
      </c>
      <c r="AY16" s="30">
        <v>183374.53919035316</v>
      </c>
      <c r="AZ16" s="43"/>
      <c r="BA16" s="30">
        <v>816813.09216192935</v>
      </c>
      <c r="BB16" s="30">
        <v>306304.90956072352</v>
      </c>
      <c r="BC16" s="30">
        <v>510508.18260120583</v>
      </c>
      <c r="BD16" s="43"/>
      <c r="BE16" s="30">
        <v>459457.36434108525</v>
      </c>
      <c r="BF16" s="30">
        <v>234833.76399655466</v>
      </c>
      <c r="BG16" s="30">
        <v>224623.60034453057</v>
      </c>
      <c r="BH16" s="43"/>
      <c r="BI16" s="30">
        <v>81681.309216192938</v>
      </c>
      <c r="BJ16" s="30">
        <v>71471.145564168823</v>
      </c>
      <c r="BK16" s="42">
        <v>10210.163652024117</v>
      </c>
      <c r="BL16" s="43"/>
      <c r="BM16" s="30">
        <v>66366.063738156765</v>
      </c>
      <c r="BN16" s="30">
        <v>25525.409130060296</v>
      </c>
      <c r="BO16" s="42">
        <v>40840.654608096476</v>
      </c>
      <c r="BQ16" s="42">
        <v>40840.654608096469</v>
      </c>
      <c r="BR16" s="42">
        <v>6126.0981912144698</v>
      </c>
      <c r="BS16" s="42">
        <v>34714.556416881998</v>
      </c>
    </row>
    <row r="17" spans="2:71" ht="18" customHeight="1" x14ac:dyDescent="0.3">
      <c r="B17" s="72"/>
      <c r="C17" s="54"/>
      <c r="E17" s="53"/>
      <c r="F17" s="3"/>
      <c r="G17" s="53"/>
      <c r="I17" s="73"/>
      <c r="J17" s="55"/>
      <c r="K17" s="3"/>
      <c r="L17" s="58"/>
      <c r="M17" s="55"/>
      <c r="N17" s="60"/>
      <c r="O17" s="55"/>
      <c r="P17" s="60"/>
      <c r="Q17" s="55"/>
      <c r="R17" s="58"/>
      <c r="S17" s="55"/>
      <c r="T17" s="3"/>
      <c r="U17" s="29">
        <v>900000</v>
      </c>
      <c r="V17" s="30">
        <v>500000</v>
      </c>
      <c r="W17" s="29">
        <v>600000</v>
      </c>
      <c r="Y17" s="30">
        <v>420000</v>
      </c>
      <c r="Z17" s="30">
        <v>420000</v>
      </c>
      <c r="AA17" s="42">
        <v>0</v>
      </c>
      <c r="AB17" s="43"/>
      <c r="AC17" s="30">
        <v>160000</v>
      </c>
      <c r="AD17" s="30">
        <v>60000</v>
      </c>
      <c r="AE17" s="30">
        <v>120000</v>
      </c>
      <c r="AF17" s="43"/>
      <c r="AG17" s="42">
        <v>0</v>
      </c>
      <c r="AH17" s="42">
        <v>0</v>
      </c>
      <c r="AI17" s="42">
        <v>0</v>
      </c>
      <c r="AJ17" s="43"/>
      <c r="AK17" s="30">
        <v>245000</v>
      </c>
      <c r="AL17" s="30">
        <v>65000</v>
      </c>
      <c r="AM17" s="30">
        <v>200000</v>
      </c>
      <c r="AN17" s="43"/>
      <c r="AO17" s="30">
        <v>200000</v>
      </c>
      <c r="AP17" s="30">
        <v>90000</v>
      </c>
      <c r="AQ17" s="30">
        <v>130000</v>
      </c>
      <c r="AR17" s="43"/>
      <c r="AS17" s="30">
        <v>330000</v>
      </c>
      <c r="AT17" s="30">
        <v>80000</v>
      </c>
      <c r="AU17" s="30">
        <v>270000</v>
      </c>
      <c r="AV17" s="43"/>
      <c r="AW17" s="30">
        <v>120000</v>
      </c>
      <c r="AX17" s="30">
        <v>30000</v>
      </c>
      <c r="AY17" s="30">
        <v>170000</v>
      </c>
      <c r="AZ17" s="43"/>
      <c r="BA17" s="30">
        <v>170000</v>
      </c>
      <c r="BB17" s="30">
        <v>60000</v>
      </c>
      <c r="BC17" s="30">
        <v>130000</v>
      </c>
      <c r="BD17" s="43"/>
      <c r="BE17" s="30">
        <v>80000</v>
      </c>
      <c r="BF17" s="30">
        <v>30000</v>
      </c>
      <c r="BG17" s="30">
        <v>80000</v>
      </c>
      <c r="BH17" s="43"/>
      <c r="BI17" s="30">
        <v>70000</v>
      </c>
      <c r="BJ17" s="30">
        <v>65000</v>
      </c>
      <c r="BK17" s="42">
        <v>6000</v>
      </c>
      <c r="BL17" s="43"/>
      <c r="BM17" s="30">
        <v>15000</v>
      </c>
      <c r="BN17" s="30">
        <v>8000</v>
      </c>
      <c r="BO17" s="42">
        <v>10000</v>
      </c>
      <c r="BQ17" s="42">
        <v>25000</v>
      </c>
      <c r="BR17" s="42">
        <v>4000</v>
      </c>
      <c r="BS17" s="42">
        <v>21000</v>
      </c>
    </row>
    <row r="18" spans="2:71" ht="6.6" customHeight="1" x14ac:dyDescent="0.3">
      <c r="B18" s="72"/>
      <c r="C18" s="3"/>
      <c r="E18" s="3"/>
      <c r="F18" s="3"/>
      <c r="G18" s="3"/>
      <c r="I18" s="7"/>
      <c r="J18" s="7"/>
      <c r="K18" s="3"/>
      <c r="L18" s="7"/>
      <c r="M18" s="7"/>
      <c r="N18" s="7"/>
      <c r="O18" s="7"/>
      <c r="P18" s="7"/>
      <c r="Q18" s="7"/>
      <c r="R18" s="7"/>
      <c r="S18" s="7"/>
      <c r="T18" s="3"/>
      <c r="U18" s="35"/>
      <c r="V18" s="35"/>
      <c r="W18" s="35"/>
      <c r="Y18" s="35"/>
      <c r="Z18" s="35"/>
      <c r="AA18" s="35"/>
      <c r="AB18" s="43"/>
      <c r="AC18" s="35"/>
      <c r="AD18" s="35"/>
      <c r="AE18" s="35"/>
      <c r="AF18" s="43"/>
      <c r="AG18" s="35"/>
      <c r="AH18" s="35"/>
      <c r="AI18" s="35"/>
      <c r="AJ18" s="43"/>
      <c r="AK18" s="35"/>
      <c r="AL18" s="35"/>
      <c r="AM18" s="35"/>
      <c r="AN18" s="43"/>
      <c r="AO18" s="35"/>
      <c r="AP18" s="35"/>
      <c r="AQ18" s="35"/>
      <c r="AR18" s="43"/>
      <c r="AS18" s="35"/>
      <c r="AT18" s="35"/>
      <c r="AU18" s="35"/>
      <c r="AV18" s="43"/>
      <c r="AW18" s="35"/>
      <c r="AX18" s="35"/>
      <c r="AY18" s="35"/>
      <c r="AZ18" s="43"/>
      <c r="BA18" s="35"/>
      <c r="BB18" s="35"/>
      <c r="BC18" s="35"/>
      <c r="BD18" s="43"/>
      <c r="BE18" s="35"/>
      <c r="BF18" s="35"/>
      <c r="BG18" s="35"/>
      <c r="BH18" s="43"/>
      <c r="BI18" s="35"/>
      <c r="BJ18" s="35"/>
      <c r="BK18" s="35"/>
      <c r="BL18" s="43"/>
      <c r="BM18" s="35"/>
      <c r="BN18" s="35"/>
      <c r="BO18" s="35"/>
      <c r="BQ18" s="35"/>
      <c r="BR18" s="35"/>
      <c r="BS18" s="35"/>
    </row>
    <row r="19" spans="2:71" ht="18" customHeight="1" x14ac:dyDescent="0.3">
      <c r="B19" s="72"/>
      <c r="C19" s="54" t="s">
        <v>36</v>
      </c>
      <c r="E19" s="53" t="s">
        <v>143</v>
      </c>
      <c r="F19" s="3"/>
      <c r="G19" s="53" t="s">
        <v>38</v>
      </c>
      <c r="I19" s="73">
        <v>5.87</v>
      </c>
      <c r="J19" s="55">
        <f>I19/1.95583</f>
        <v>3.0012833426218024</v>
      </c>
      <c r="K19" s="3"/>
      <c r="L19" s="58">
        <f>I19*(100%+$L$11)</f>
        <v>7.3375000000000004</v>
      </c>
      <c r="M19" s="55">
        <f>L19/1.95583</f>
        <v>3.7516041782772533</v>
      </c>
      <c r="N19" s="60">
        <f>I19*(100%+$N$11)</f>
        <v>5.87</v>
      </c>
      <c r="O19" s="55">
        <f>N19/1.95583</f>
        <v>3.0012833426218024</v>
      </c>
      <c r="P19" s="60">
        <f>I19*(100%+$P$11)</f>
        <v>7.3375000000000004</v>
      </c>
      <c r="Q19" s="55">
        <f>P19/1.95583</f>
        <v>3.7516041782772533</v>
      </c>
      <c r="R19" s="58">
        <f>I19*(100%+$R$11)</f>
        <v>7.3375000000000004</v>
      </c>
      <c r="S19" s="55">
        <f>R19/1.95583</f>
        <v>3.7516041782772533</v>
      </c>
      <c r="T19" s="3"/>
      <c r="U19" s="29">
        <v>5700000</v>
      </c>
      <c r="V19" s="30">
        <v>1380000</v>
      </c>
      <c r="W19" s="29">
        <v>4320000</v>
      </c>
      <c r="X19" s="31"/>
      <c r="Y19" s="30">
        <v>2936056.8383658971</v>
      </c>
      <c r="Z19" s="42">
        <v>0</v>
      </c>
      <c r="AA19" s="30">
        <v>2936056.8383658971</v>
      </c>
      <c r="AB19" s="43"/>
      <c r="AC19" s="42">
        <v>30373.001776198933</v>
      </c>
      <c r="AD19" s="42">
        <v>10124.333925399644</v>
      </c>
      <c r="AE19" s="42">
        <v>20248.667850799287</v>
      </c>
      <c r="AF19" s="43"/>
      <c r="AG19" s="42">
        <v>0</v>
      </c>
      <c r="AH19" s="42">
        <v>0</v>
      </c>
      <c r="AI19" s="42">
        <v>0</v>
      </c>
      <c r="AJ19" s="43"/>
      <c r="AK19" s="30">
        <v>268294.84902309056</v>
      </c>
      <c r="AL19" s="30">
        <v>253108.3481349911</v>
      </c>
      <c r="AM19" s="42">
        <v>15186.500888099466</v>
      </c>
      <c r="AN19" s="43"/>
      <c r="AO19" s="30">
        <v>384724.68916518649</v>
      </c>
      <c r="AP19" s="30">
        <v>182238.01065719358</v>
      </c>
      <c r="AQ19" s="30">
        <v>202486.67850799288</v>
      </c>
      <c r="AR19" s="43"/>
      <c r="AS19" s="30">
        <v>607460.03552397864</v>
      </c>
      <c r="AT19" s="30">
        <v>303730.01776198932</v>
      </c>
      <c r="AU19" s="30">
        <v>303730.01776198932</v>
      </c>
      <c r="AV19" s="43"/>
      <c r="AW19" s="30">
        <v>232859.68028419183</v>
      </c>
      <c r="AX19" s="30">
        <v>80994.67140319715</v>
      </c>
      <c r="AY19" s="30">
        <v>149362.85206800295</v>
      </c>
      <c r="AZ19" s="43"/>
      <c r="BA19" s="30">
        <v>708703.37477797514</v>
      </c>
      <c r="BB19" s="30">
        <v>303730.01776198932</v>
      </c>
      <c r="BC19" s="30">
        <v>404973.35701598576</v>
      </c>
      <c r="BD19" s="43"/>
      <c r="BE19" s="30">
        <v>369538.18827708706</v>
      </c>
      <c r="BF19" s="30">
        <v>202486.67850799291</v>
      </c>
      <c r="BG19" s="30">
        <v>167051.50976909415</v>
      </c>
      <c r="BH19" s="43"/>
      <c r="BI19" s="30">
        <v>70870.337477797511</v>
      </c>
      <c r="BJ19" s="30">
        <v>70870.337477797511</v>
      </c>
      <c r="BK19" s="42">
        <v>0</v>
      </c>
      <c r="BL19" s="43"/>
      <c r="BM19" s="30">
        <v>50621.66962699822</v>
      </c>
      <c r="BN19" s="30">
        <v>20248.667850799291</v>
      </c>
      <c r="BO19" s="42">
        <v>30373.001776198929</v>
      </c>
      <c r="BQ19" s="42">
        <v>40497.335701598582</v>
      </c>
      <c r="BR19" s="42">
        <v>6074.6003552397869</v>
      </c>
      <c r="BS19" s="42">
        <v>34422.735346358793</v>
      </c>
    </row>
    <row r="20" spans="2:71" ht="18" customHeight="1" x14ac:dyDescent="0.3">
      <c r="B20" s="72"/>
      <c r="C20" s="54"/>
      <c r="E20" s="53"/>
      <c r="F20" s="3"/>
      <c r="G20" s="53"/>
      <c r="I20" s="73"/>
      <c r="J20" s="55"/>
      <c r="K20" s="3"/>
      <c r="L20" s="58"/>
      <c r="M20" s="55"/>
      <c r="N20" s="60"/>
      <c r="O20" s="55"/>
      <c r="P20" s="60"/>
      <c r="Q20" s="55"/>
      <c r="R20" s="58"/>
      <c r="S20" s="55"/>
      <c r="T20" s="3"/>
      <c r="U20" s="29">
        <v>800000</v>
      </c>
      <c r="V20" s="30">
        <v>300000</v>
      </c>
      <c r="W20" s="29">
        <v>600000</v>
      </c>
      <c r="Y20" s="30">
        <v>420000</v>
      </c>
      <c r="Z20" s="30">
        <v>420000</v>
      </c>
      <c r="AA20" s="42">
        <v>0</v>
      </c>
      <c r="AB20" s="43"/>
      <c r="AC20" s="42">
        <v>160000</v>
      </c>
      <c r="AD20" s="42">
        <v>60000</v>
      </c>
      <c r="AE20" s="42">
        <v>120000</v>
      </c>
      <c r="AF20" s="43"/>
      <c r="AG20" s="42">
        <v>0</v>
      </c>
      <c r="AH20" s="42">
        <v>0</v>
      </c>
      <c r="AI20" s="42">
        <v>0</v>
      </c>
      <c r="AJ20" s="43"/>
      <c r="AK20" s="30">
        <v>245000</v>
      </c>
      <c r="AL20" s="30">
        <v>65000</v>
      </c>
      <c r="AM20" s="42">
        <v>200000</v>
      </c>
      <c r="AN20" s="43"/>
      <c r="AO20" s="30">
        <v>200000</v>
      </c>
      <c r="AP20" s="30">
        <v>90000</v>
      </c>
      <c r="AQ20" s="30">
        <v>130000</v>
      </c>
      <c r="AR20" s="43"/>
      <c r="AS20" s="30">
        <v>330000</v>
      </c>
      <c r="AT20" s="30">
        <v>80000</v>
      </c>
      <c r="AU20" s="30">
        <v>270000</v>
      </c>
      <c r="AV20" s="43"/>
      <c r="AW20" s="30">
        <v>120000</v>
      </c>
      <c r="AX20" s="30">
        <v>30000</v>
      </c>
      <c r="AY20" s="30">
        <v>170000</v>
      </c>
      <c r="AZ20" s="43"/>
      <c r="BA20" s="30">
        <v>170000</v>
      </c>
      <c r="BB20" s="30">
        <v>60000</v>
      </c>
      <c r="BC20" s="30">
        <v>130000</v>
      </c>
      <c r="BD20" s="43"/>
      <c r="BE20" s="30">
        <v>90000</v>
      </c>
      <c r="BF20" s="30">
        <v>30000</v>
      </c>
      <c r="BG20" s="30">
        <v>80000</v>
      </c>
      <c r="BH20" s="43"/>
      <c r="BI20" s="30">
        <v>70000</v>
      </c>
      <c r="BJ20" s="30">
        <v>65000</v>
      </c>
      <c r="BK20" s="42">
        <v>6000</v>
      </c>
      <c r="BL20" s="43"/>
      <c r="BM20" s="30">
        <v>15000</v>
      </c>
      <c r="BN20" s="30">
        <v>8000</v>
      </c>
      <c r="BO20" s="42">
        <v>10000</v>
      </c>
      <c r="BQ20" s="42">
        <v>25000</v>
      </c>
      <c r="BR20" s="42">
        <v>4000</v>
      </c>
      <c r="BS20" s="42">
        <v>21000</v>
      </c>
    </row>
    <row r="21" spans="2:71" ht="6" customHeight="1" x14ac:dyDescent="0.3">
      <c r="C21" s="3"/>
      <c r="E21" s="3"/>
      <c r="F21" s="3"/>
      <c r="G21" s="3"/>
      <c r="I21" s="7"/>
      <c r="J21" s="7"/>
      <c r="K21" s="3"/>
      <c r="L21" s="7"/>
      <c r="M21" s="7"/>
      <c r="N21" s="7"/>
      <c r="O21" s="7"/>
      <c r="P21" s="7"/>
      <c r="Q21" s="7"/>
      <c r="R21" s="7"/>
      <c r="S21" s="7"/>
      <c r="T21" s="3"/>
      <c r="U21" s="35"/>
      <c r="V21" s="35"/>
      <c r="W21" s="35"/>
      <c r="Y21" s="35"/>
      <c r="Z21" s="35"/>
      <c r="AA21" s="35"/>
      <c r="AB21" s="43"/>
      <c r="AC21" s="35"/>
      <c r="AD21" s="35"/>
      <c r="AE21" s="35"/>
      <c r="AF21" s="43"/>
      <c r="AG21" s="35"/>
      <c r="AH21" s="35"/>
      <c r="AI21" s="35"/>
      <c r="AJ21" s="43"/>
      <c r="AK21" s="35"/>
      <c r="AL21" s="35"/>
      <c r="AM21" s="35"/>
      <c r="AN21" s="43"/>
      <c r="AO21" s="35"/>
      <c r="AP21" s="35"/>
      <c r="AQ21" s="35"/>
      <c r="AR21" s="43"/>
      <c r="AS21" s="35"/>
      <c r="AT21" s="35"/>
      <c r="AU21" s="35"/>
      <c r="AV21" s="43"/>
      <c r="AW21" s="35"/>
      <c r="AX21" s="35"/>
      <c r="AY21" s="35"/>
      <c r="AZ21" s="43"/>
      <c r="BA21" s="35"/>
      <c r="BB21" s="35"/>
      <c r="BC21" s="35"/>
      <c r="BD21" s="43"/>
      <c r="BE21" s="35"/>
      <c r="BF21" s="35"/>
      <c r="BG21" s="35"/>
      <c r="BH21" s="43"/>
      <c r="BI21" s="35"/>
      <c r="BJ21" s="35"/>
      <c r="BK21" s="35"/>
      <c r="BL21" s="43"/>
      <c r="BM21" s="35"/>
      <c r="BN21" s="35"/>
      <c r="BO21" s="35"/>
      <c r="BQ21" s="35"/>
      <c r="BR21" s="35"/>
      <c r="BS21" s="35"/>
    </row>
    <row r="22" spans="2:71" ht="6" customHeight="1" x14ac:dyDescent="0.3">
      <c r="C22" s="3"/>
      <c r="E22" s="3"/>
      <c r="F22" s="3"/>
      <c r="G22" s="3"/>
      <c r="I22" s="7"/>
      <c r="J22" s="7"/>
      <c r="K22" s="3"/>
      <c r="L22" s="7"/>
      <c r="M22" s="7"/>
      <c r="N22" s="7"/>
      <c r="O22" s="7"/>
      <c r="P22" s="7"/>
      <c r="Q22" s="7"/>
      <c r="R22" s="7"/>
      <c r="S22" s="7"/>
      <c r="T22" s="3"/>
      <c r="U22" s="35"/>
      <c r="V22" s="35"/>
      <c r="W22" s="35"/>
      <c r="Y22" s="35"/>
      <c r="Z22" s="35"/>
      <c r="AA22" s="35"/>
      <c r="AB22" s="43"/>
      <c r="AC22" s="35"/>
      <c r="AD22" s="35"/>
      <c r="AE22" s="35"/>
      <c r="AF22" s="43"/>
      <c r="AG22" s="35"/>
      <c r="AH22" s="35"/>
      <c r="AI22" s="35"/>
      <c r="AJ22" s="43"/>
      <c r="AK22" s="35"/>
      <c r="AL22" s="35"/>
      <c r="AM22" s="35"/>
      <c r="AN22" s="43"/>
      <c r="AO22" s="35"/>
      <c r="AP22" s="35"/>
      <c r="AQ22" s="35"/>
      <c r="AR22" s="43"/>
      <c r="AS22" s="35"/>
      <c r="AT22" s="35"/>
      <c r="AU22" s="35"/>
      <c r="AV22" s="43"/>
      <c r="AW22" s="35"/>
      <c r="AX22" s="35"/>
      <c r="AY22" s="35"/>
      <c r="AZ22" s="43"/>
      <c r="BA22" s="35"/>
      <c r="BB22" s="35"/>
      <c r="BC22" s="35"/>
      <c r="BD22" s="43"/>
      <c r="BE22" s="35"/>
      <c r="BF22" s="35"/>
      <c r="BG22" s="35"/>
      <c r="BH22" s="43"/>
      <c r="BI22" s="35"/>
      <c r="BJ22" s="35"/>
      <c r="BK22" s="35"/>
      <c r="BL22" s="43"/>
      <c r="BM22" s="35"/>
      <c r="BN22" s="35"/>
      <c r="BO22" s="35"/>
      <c r="BQ22" s="35"/>
      <c r="BR22" s="35"/>
      <c r="BS22" s="35"/>
    </row>
    <row r="23" spans="2:71" ht="19.95" customHeight="1" x14ac:dyDescent="0.3">
      <c r="B23" s="72" t="s">
        <v>145</v>
      </c>
      <c r="C23" s="76" t="s">
        <v>142</v>
      </c>
      <c r="E23" s="53" t="s">
        <v>39</v>
      </c>
      <c r="F23" s="40"/>
      <c r="G23" s="53" t="s">
        <v>144</v>
      </c>
      <c r="I23" s="73">
        <v>10.76</v>
      </c>
      <c r="J23" s="55">
        <f>I23/1.95583</f>
        <v>5.5015006416713108</v>
      </c>
      <c r="K23" s="3"/>
      <c r="L23" s="78" t="s">
        <v>33</v>
      </c>
      <c r="M23" s="50"/>
      <c r="N23" s="59" t="s">
        <v>33</v>
      </c>
      <c r="O23" s="49"/>
      <c r="P23" s="59" t="s">
        <v>33</v>
      </c>
      <c r="Q23" s="49"/>
      <c r="R23" s="78" t="s">
        <v>33</v>
      </c>
      <c r="S23" s="50"/>
      <c r="T23" s="3"/>
      <c r="U23" s="29">
        <f>AA23+AM23+BC23</f>
        <v>2350000</v>
      </c>
      <c r="V23" s="42" t="s">
        <v>33</v>
      </c>
      <c r="W23" s="29">
        <v>2350000</v>
      </c>
      <c r="Y23" s="42">
        <f>AA23</f>
        <v>1900000</v>
      </c>
      <c r="Z23" s="42">
        <v>0</v>
      </c>
      <c r="AA23" s="42">
        <v>1900000</v>
      </c>
      <c r="AB23" s="43"/>
      <c r="AC23" s="42">
        <v>0</v>
      </c>
      <c r="AD23" s="42">
        <v>0</v>
      </c>
      <c r="AE23" s="42">
        <v>0</v>
      </c>
      <c r="AF23" s="43"/>
      <c r="AG23" s="42">
        <v>0</v>
      </c>
      <c r="AH23" s="42">
        <v>0</v>
      </c>
      <c r="AI23" s="42">
        <v>0</v>
      </c>
      <c r="AJ23" s="43"/>
      <c r="AK23" s="42">
        <f>AM23</f>
        <v>330000</v>
      </c>
      <c r="AL23" s="42">
        <v>0</v>
      </c>
      <c r="AM23" s="42">
        <v>330000</v>
      </c>
      <c r="AN23" s="43"/>
      <c r="AO23" s="42">
        <v>0</v>
      </c>
      <c r="AP23" s="42">
        <v>0</v>
      </c>
      <c r="AQ23" s="42">
        <v>0</v>
      </c>
      <c r="AR23" s="43"/>
      <c r="AS23" s="42">
        <v>0</v>
      </c>
      <c r="AT23" s="42">
        <v>0</v>
      </c>
      <c r="AU23" s="42">
        <v>0</v>
      </c>
      <c r="AV23" s="43"/>
      <c r="AW23" s="42">
        <v>0</v>
      </c>
      <c r="AX23" s="42">
        <v>0</v>
      </c>
      <c r="AY23" s="42">
        <v>0</v>
      </c>
      <c r="AZ23" s="43"/>
      <c r="BA23" s="42">
        <f>BC23</f>
        <v>120000</v>
      </c>
      <c r="BB23" s="42">
        <v>0</v>
      </c>
      <c r="BC23" s="30">
        <v>120000</v>
      </c>
      <c r="BD23" s="43"/>
      <c r="BE23" s="42">
        <v>0</v>
      </c>
      <c r="BF23" s="42">
        <v>0</v>
      </c>
      <c r="BG23" s="42">
        <v>0</v>
      </c>
      <c r="BH23" s="43"/>
      <c r="BI23" s="42">
        <v>0</v>
      </c>
      <c r="BJ23" s="42">
        <v>0</v>
      </c>
      <c r="BK23" s="42">
        <v>0</v>
      </c>
      <c r="BL23" s="43"/>
      <c r="BM23" s="42">
        <v>0</v>
      </c>
      <c r="BN23" s="42">
        <v>0</v>
      </c>
      <c r="BO23" s="42">
        <v>0</v>
      </c>
      <c r="BQ23" s="42">
        <v>0</v>
      </c>
      <c r="BR23" s="42">
        <v>0</v>
      </c>
      <c r="BS23" s="42">
        <v>0</v>
      </c>
    </row>
    <row r="24" spans="2:71" ht="21" customHeight="1" x14ac:dyDescent="0.3">
      <c r="B24" s="72"/>
      <c r="C24" s="77"/>
      <c r="E24" s="53"/>
      <c r="F24" s="40"/>
      <c r="G24" s="53"/>
      <c r="I24" s="73"/>
      <c r="J24" s="55"/>
      <c r="K24" s="3"/>
      <c r="L24" s="78"/>
      <c r="M24" s="50"/>
      <c r="N24" s="59"/>
      <c r="O24" s="49"/>
      <c r="P24" s="59"/>
      <c r="Q24" s="49"/>
      <c r="R24" s="78"/>
      <c r="S24" s="50"/>
      <c r="T24" s="3"/>
      <c r="U24" s="29">
        <f>AA24+AM24+BC24</f>
        <v>498000</v>
      </c>
      <c r="V24" s="42" t="s">
        <v>33</v>
      </c>
      <c r="W24" s="29">
        <v>498000</v>
      </c>
      <c r="Y24" s="42">
        <f>AA24</f>
        <v>400000</v>
      </c>
      <c r="Z24" s="42">
        <v>0</v>
      </c>
      <c r="AA24" s="42">
        <v>400000</v>
      </c>
      <c r="AB24" s="43"/>
      <c r="AC24" s="42">
        <v>0</v>
      </c>
      <c r="AD24" s="42">
        <v>0</v>
      </c>
      <c r="AE24" s="42">
        <v>0</v>
      </c>
      <c r="AF24" s="43"/>
      <c r="AG24" s="42">
        <v>0</v>
      </c>
      <c r="AH24" s="42">
        <v>0</v>
      </c>
      <c r="AI24" s="42">
        <v>0</v>
      </c>
      <c r="AJ24" s="43"/>
      <c r="AK24" s="42">
        <f>AM24</f>
        <v>80000</v>
      </c>
      <c r="AL24" s="42">
        <v>0</v>
      </c>
      <c r="AM24" s="42">
        <v>80000</v>
      </c>
      <c r="AN24" s="43"/>
      <c r="AO24" s="42">
        <v>0</v>
      </c>
      <c r="AP24" s="42">
        <v>0</v>
      </c>
      <c r="AQ24" s="42">
        <v>0</v>
      </c>
      <c r="AR24" s="43"/>
      <c r="AS24" s="42">
        <v>0</v>
      </c>
      <c r="AT24" s="42">
        <v>0</v>
      </c>
      <c r="AU24" s="42">
        <v>0</v>
      </c>
      <c r="AV24" s="43"/>
      <c r="AW24" s="42">
        <v>0</v>
      </c>
      <c r="AX24" s="42">
        <v>0</v>
      </c>
      <c r="AY24" s="42">
        <v>0</v>
      </c>
      <c r="AZ24" s="43"/>
      <c r="BA24" s="42">
        <f>BC24</f>
        <v>18000</v>
      </c>
      <c r="BB24" s="42">
        <v>0</v>
      </c>
      <c r="BC24" s="30">
        <v>18000</v>
      </c>
      <c r="BD24" s="43"/>
      <c r="BE24" s="42">
        <v>0</v>
      </c>
      <c r="BF24" s="42">
        <v>0</v>
      </c>
      <c r="BG24" s="42">
        <v>0</v>
      </c>
      <c r="BH24" s="43"/>
      <c r="BI24" s="42">
        <v>0</v>
      </c>
      <c r="BJ24" s="42">
        <v>0</v>
      </c>
      <c r="BK24" s="42">
        <v>0</v>
      </c>
      <c r="BL24" s="43"/>
      <c r="BM24" s="42">
        <v>0</v>
      </c>
      <c r="BN24" s="42">
        <v>0</v>
      </c>
      <c r="BO24" s="42">
        <v>0</v>
      </c>
      <c r="BQ24" s="42">
        <v>0</v>
      </c>
      <c r="BR24" s="42">
        <v>0</v>
      </c>
      <c r="BS24" s="42">
        <v>0</v>
      </c>
    </row>
    <row r="25" spans="2:71" ht="22.2" customHeight="1" x14ac:dyDescent="0.3">
      <c r="C25" s="4"/>
      <c r="E25" s="3"/>
      <c r="F25" s="3"/>
      <c r="G25" s="3"/>
      <c r="I25" s="7"/>
      <c r="J25" s="7"/>
      <c r="K25" s="3"/>
      <c r="L25" s="7"/>
      <c r="M25" s="7"/>
      <c r="N25" s="7"/>
      <c r="O25" s="7"/>
      <c r="P25" s="7"/>
      <c r="Q25" s="7"/>
      <c r="R25" s="7"/>
      <c r="S25" s="7"/>
      <c r="T25" s="3"/>
      <c r="U25" s="43"/>
      <c r="V25" s="43"/>
      <c r="W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Q25" s="43"/>
      <c r="BR25" s="43"/>
      <c r="BS25" s="43"/>
    </row>
    <row r="26" spans="2:71" ht="18" customHeight="1" x14ac:dyDescent="0.3">
      <c r="B26" s="72" t="s">
        <v>40</v>
      </c>
      <c r="C26" s="54" t="s">
        <v>41</v>
      </c>
      <c r="E26" s="11" t="s">
        <v>42</v>
      </c>
      <c r="F26" s="3"/>
      <c r="G26" s="11" t="s">
        <v>43</v>
      </c>
      <c r="I26" s="73">
        <v>41.85</v>
      </c>
      <c r="J26" s="55">
        <f>I26/1.95583</f>
        <v>21.397565228061744</v>
      </c>
      <c r="K26" s="3"/>
      <c r="L26" s="58">
        <f>I26*(100%+$L$11)</f>
        <v>52.3125</v>
      </c>
      <c r="M26" s="55">
        <f>L26/1.95583</f>
        <v>26.746956535077182</v>
      </c>
      <c r="N26" s="60">
        <f>I26*(100%+$N$11)</f>
        <v>41.85</v>
      </c>
      <c r="O26" s="55">
        <f>N26/1.95583</f>
        <v>21.397565228061744</v>
      </c>
      <c r="P26" s="60">
        <f>I26*(100%+$P$11)</f>
        <v>52.3125</v>
      </c>
      <c r="Q26" s="55">
        <f>P26/1.95583</f>
        <v>26.746956535077182</v>
      </c>
      <c r="R26" s="58">
        <f>I26*(100%+$R$11)</f>
        <v>52.3125</v>
      </c>
      <c r="S26" s="55">
        <f>R26/1.95583</f>
        <v>26.746956535077182</v>
      </c>
      <c r="T26" s="3"/>
      <c r="U26" s="29">
        <v>700000</v>
      </c>
      <c r="V26" s="42" t="s">
        <v>33</v>
      </c>
      <c r="W26" s="44" t="s">
        <v>33</v>
      </c>
      <c r="Y26" s="42">
        <v>0</v>
      </c>
      <c r="Z26" s="42">
        <v>0</v>
      </c>
      <c r="AA26" s="42">
        <v>0</v>
      </c>
      <c r="AB26" s="43"/>
      <c r="AC26" s="42">
        <v>0</v>
      </c>
      <c r="AD26" s="42">
        <v>0</v>
      </c>
      <c r="AE26" s="42">
        <v>0</v>
      </c>
      <c r="AF26" s="43"/>
      <c r="AG26" s="42">
        <v>0</v>
      </c>
      <c r="AH26" s="42">
        <v>0</v>
      </c>
      <c r="AI26" s="42">
        <v>0</v>
      </c>
      <c r="AJ26" s="43"/>
      <c r="AK26" s="42">
        <v>0</v>
      </c>
      <c r="AL26" s="42">
        <v>0</v>
      </c>
      <c r="AM26" s="42">
        <v>0</v>
      </c>
      <c r="AN26" s="43"/>
      <c r="AO26" s="42">
        <v>0</v>
      </c>
      <c r="AP26" s="42">
        <v>0</v>
      </c>
      <c r="AQ26" s="42">
        <v>0</v>
      </c>
      <c r="AR26" s="43"/>
      <c r="AS26" s="42">
        <v>0</v>
      </c>
      <c r="AT26" s="42">
        <v>0</v>
      </c>
      <c r="AU26" s="42">
        <v>0</v>
      </c>
      <c r="AV26" s="43"/>
      <c r="AW26" s="42">
        <v>0</v>
      </c>
      <c r="AX26" s="42">
        <v>0</v>
      </c>
      <c r="AY26" s="42">
        <v>0</v>
      </c>
      <c r="AZ26" s="43"/>
      <c r="BA26" s="42">
        <v>0</v>
      </c>
      <c r="BB26" s="42">
        <v>0</v>
      </c>
      <c r="BC26" s="42">
        <v>0</v>
      </c>
      <c r="BD26" s="43"/>
      <c r="BE26" s="42">
        <v>0</v>
      </c>
      <c r="BF26" s="42">
        <v>0</v>
      </c>
      <c r="BG26" s="42">
        <v>0</v>
      </c>
      <c r="BH26" s="43"/>
      <c r="BI26" s="42">
        <v>0</v>
      </c>
      <c r="BJ26" s="42">
        <v>0</v>
      </c>
      <c r="BK26" s="42">
        <v>0</v>
      </c>
      <c r="BL26" s="43"/>
      <c r="BM26" s="42">
        <v>0</v>
      </c>
      <c r="BN26" s="42">
        <v>0</v>
      </c>
      <c r="BO26" s="42">
        <v>0</v>
      </c>
      <c r="BQ26" s="42">
        <v>0</v>
      </c>
      <c r="BR26" s="42">
        <v>0</v>
      </c>
      <c r="BS26" s="42">
        <v>0</v>
      </c>
    </row>
    <row r="27" spans="2:71" ht="18" customHeight="1" x14ac:dyDescent="0.3">
      <c r="B27" s="72"/>
      <c r="C27" s="54"/>
      <c r="E27" s="11" t="s">
        <v>44</v>
      </c>
      <c r="F27" s="3"/>
      <c r="G27" s="11" t="s">
        <v>45</v>
      </c>
      <c r="I27" s="73"/>
      <c r="J27" s="55"/>
      <c r="K27" s="3"/>
      <c r="L27" s="58"/>
      <c r="M27" s="55"/>
      <c r="N27" s="60"/>
      <c r="O27" s="55"/>
      <c r="P27" s="60"/>
      <c r="Q27" s="55"/>
      <c r="R27" s="58"/>
      <c r="S27" s="55"/>
      <c r="T27" s="3"/>
      <c r="U27" s="29">
        <v>700000</v>
      </c>
      <c r="V27" s="30">
        <v>300000</v>
      </c>
      <c r="W27" s="29">
        <v>600000</v>
      </c>
      <c r="Y27" s="42">
        <v>0</v>
      </c>
      <c r="Z27" s="42">
        <v>0</v>
      </c>
      <c r="AA27" s="42">
        <v>0</v>
      </c>
      <c r="AB27" s="43"/>
      <c r="AC27" s="42">
        <v>0</v>
      </c>
      <c r="AD27" s="42">
        <v>0</v>
      </c>
      <c r="AE27" s="42">
        <v>0</v>
      </c>
      <c r="AF27" s="43"/>
      <c r="AG27" s="42">
        <v>0</v>
      </c>
      <c r="AH27" s="42">
        <v>0</v>
      </c>
      <c r="AI27" s="42">
        <v>0</v>
      </c>
      <c r="AJ27" s="43"/>
      <c r="AK27" s="30">
        <v>215000</v>
      </c>
      <c r="AL27" s="30">
        <v>65000</v>
      </c>
      <c r="AM27" s="30">
        <v>150000</v>
      </c>
      <c r="AN27" s="43"/>
      <c r="AO27" s="30">
        <v>200000</v>
      </c>
      <c r="AP27" s="30">
        <v>90000</v>
      </c>
      <c r="AQ27" s="30">
        <v>130000</v>
      </c>
      <c r="AR27" s="43"/>
      <c r="AS27" s="30">
        <v>350000</v>
      </c>
      <c r="AT27" s="30">
        <v>80000</v>
      </c>
      <c r="AU27" s="30">
        <v>270000</v>
      </c>
      <c r="AV27" s="43"/>
      <c r="AW27" s="30">
        <v>120000</v>
      </c>
      <c r="AX27" s="30">
        <v>30000</v>
      </c>
      <c r="AY27" s="30">
        <v>170000</v>
      </c>
      <c r="AZ27" s="43"/>
      <c r="BA27" s="30">
        <v>170000</v>
      </c>
      <c r="BB27" s="30">
        <v>60000</v>
      </c>
      <c r="BC27" s="30">
        <v>130000</v>
      </c>
      <c r="BD27" s="43"/>
      <c r="BE27" s="30">
        <v>90000</v>
      </c>
      <c r="BF27" s="30">
        <v>30000</v>
      </c>
      <c r="BG27" s="30">
        <v>80000</v>
      </c>
      <c r="BH27" s="43"/>
      <c r="BI27" s="42">
        <v>0</v>
      </c>
      <c r="BJ27" s="42">
        <v>0</v>
      </c>
      <c r="BK27" s="42">
        <v>0</v>
      </c>
      <c r="BL27" s="43"/>
      <c r="BM27" s="30">
        <v>15000</v>
      </c>
      <c r="BN27" s="30">
        <v>8000</v>
      </c>
      <c r="BO27" s="42">
        <v>10000</v>
      </c>
      <c r="BQ27" s="42">
        <v>0</v>
      </c>
      <c r="BR27" s="42">
        <v>0</v>
      </c>
      <c r="BS27" s="42">
        <v>0</v>
      </c>
    </row>
    <row r="28" spans="2:71" ht="6" customHeight="1" x14ac:dyDescent="0.3">
      <c r="B28" s="72"/>
      <c r="C28" s="40"/>
      <c r="E28" s="3"/>
      <c r="F28" s="3"/>
      <c r="G28" s="3"/>
      <c r="I28" s="7"/>
      <c r="J28" s="7"/>
      <c r="K28" s="3"/>
      <c r="L28" s="7"/>
      <c r="M28" s="7"/>
      <c r="N28" s="7"/>
      <c r="O28" s="7"/>
      <c r="P28" s="7"/>
      <c r="Q28" s="7"/>
      <c r="R28" s="7"/>
      <c r="S28" s="7"/>
      <c r="T28" s="3"/>
      <c r="U28" s="35"/>
      <c r="V28" s="35"/>
      <c r="W28" s="35"/>
      <c r="Y28" s="45"/>
      <c r="Z28" s="45"/>
      <c r="AA28" s="45"/>
      <c r="AB28" s="43"/>
      <c r="AC28" s="45"/>
      <c r="AD28" s="45"/>
      <c r="AE28" s="45"/>
      <c r="AF28" s="43"/>
      <c r="AG28" s="45"/>
      <c r="AH28" s="45"/>
      <c r="AI28" s="45"/>
      <c r="AJ28" s="43"/>
      <c r="AK28" s="35"/>
      <c r="AL28" s="35"/>
      <c r="AM28" s="35"/>
      <c r="AN28" s="43"/>
      <c r="AO28" s="35"/>
      <c r="AP28" s="35"/>
      <c r="AQ28" s="35"/>
      <c r="AR28" s="43"/>
      <c r="AS28" s="35"/>
      <c r="AT28" s="35"/>
      <c r="AU28" s="35"/>
      <c r="AV28" s="43"/>
      <c r="AW28" s="35"/>
      <c r="AX28" s="35"/>
      <c r="AY28" s="35"/>
      <c r="AZ28" s="43"/>
      <c r="BA28" s="35"/>
      <c r="BB28" s="35"/>
      <c r="BC28" s="35"/>
      <c r="BD28" s="43"/>
      <c r="BE28" s="35"/>
      <c r="BF28" s="35"/>
      <c r="BG28" s="35"/>
      <c r="BH28" s="43"/>
      <c r="BI28" s="45"/>
      <c r="BJ28" s="45"/>
      <c r="BK28" s="45"/>
      <c r="BL28" s="43"/>
      <c r="BM28" s="35"/>
      <c r="BN28" s="35"/>
      <c r="BO28" s="45"/>
      <c r="BQ28" s="45"/>
      <c r="BR28" s="45"/>
      <c r="BS28" s="45"/>
    </row>
    <row r="29" spans="2:71" ht="18" customHeight="1" x14ac:dyDescent="0.3">
      <c r="B29" s="72"/>
      <c r="C29" s="54" t="s">
        <v>46</v>
      </c>
      <c r="E29" s="79" t="s">
        <v>47</v>
      </c>
      <c r="F29" s="3"/>
      <c r="G29" s="79" t="s">
        <v>48</v>
      </c>
      <c r="I29" s="73">
        <v>32.86</v>
      </c>
      <c r="J29" s="55">
        <f>I29/1.95583</f>
        <v>16.801051216107741</v>
      </c>
      <c r="K29" s="3"/>
      <c r="L29" s="58">
        <f>I29*(100%+$L$11)</f>
        <v>41.075000000000003</v>
      </c>
      <c r="M29" s="55">
        <f>L29/1.95583</f>
        <v>21.001314020134675</v>
      </c>
      <c r="N29" s="60">
        <f>I29*(100%+$N$11)</f>
        <v>32.86</v>
      </c>
      <c r="O29" s="55">
        <f>N29/1.95583</f>
        <v>16.801051216107741</v>
      </c>
      <c r="P29" s="80">
        <f>I29*(100%+$L$11)</f>
        <v>41.075000000000003</v>
      </c>
      <c r="Q29" s="55">
        <f>P29/1.95583</f>
        <v>21.001314020134675</v>
      </c>
      <c r="R29" s="58">
        <f>N29*(100%+$L$11)</f>
        <v>41.075000000000003</v>
      </c>
      <c r="S29" s="55">
        <f>R29/1.95583</f>
        <v>21.001314020134675</v>
      </c>
      <c r="T29" s="3"/>
      <c r="U29" s="29">
        <v>2500000.471042471</v>
      </c>
      <c r="V29" s="42">
        <v>1245173.9021879022</v>
      </c>
      <c r="W29" s="29">
        <v>1254826.5688545688</v>
      </c>
      <c r="Y29" s="42">
        <v>0</v>
      </c>
      <c r="Z29" s="42">
        <v>0</v>
      </c>
      <c r="AA29" s="42">
        <v>0</v>
      </c>
      <c r="AB29" s="46"/>
      <c r="AC29" s="42">
        <v>28958</v>
      </c>
      <c r="AD29" s="42">
        <v>9652.6666666666661</v>
      </c>
      <c r="AE29" s="42">
        <v>19305.333333333332</v>
      </c>
      <c r="AF29" s="43"/>
      <c r="AG29" s="42">
        <v>0</v>
      </c>
      <c r="AH29" s="42">
        <v>0</v>
      </c>
      <c r="AI29" s="42">
        <v>0</v>
      </c>
      <c r="AJ29" s="43"/>
      <c r="AK29" s="30">
        <v>207528.95752895752</v>
      </c>
      <c r="AL29" s="30">
        <v>193050.19305019305</v>
      </c>
      <c r="AM29" s="42">
        <v>14478.764478764477</v>
      </c>
      <c r="AN29" s="43"/>
      <c r="AO29" s="30">
        <v>366795.3667953668</v>
      </c>
      <c r="AP29" s="30">
        <v>173745.17374517373</v>
      </c>
      <c r="AQ29" s="30">
        <v>193050.19305019305</v>
      </c>
      <c r="AR29" s="43"/>
      <c r="AS29" s="30">
        <v>598455.59845559846</v>
      </c>
      <c r="AT29" s="30">
        <v>289575.28957528959</v>
      </c>
      <c r="AU29" s="30">
        <v>308880.30888030888</v>
      </c>
      <c r="AV29" s="43"/>
      <c r="AW29" s="30">
        <v>222007.72200772201</v>
      </c>
      <c r="AX29" s="30">
        <v>77220.077220077219</v>
      </c>
      <c r="AY29" s="30">
        <v>144787.64478764479</v>
      </c>
      <c r="AZ29" s="43"/>
      <c r="BA29" s="30">
        <v>675675.67567567562</v>
      </c>
      <c r="BB29" s="30">
        <v>289575.28957528953</v>
      </c>
      <c r="BC29" s="30">
        <v>386100.38610038604</v>
      </c>
      <c r="BD29" s="43"/>
      <c r="BE29" s="30">
        <v>352316.60231660231</v>
      </c>
      <c r="BF29" s="30">
        <v>193050.19305019305</v>
      </c>
      <c r="BG29" s="30">
        <v>159266.40926640926</v>
      </c>
      <c r="BH29" s="43"/>
      <c r="BI29" s="42">
        <v>0</v>
      </c>
      <c r="BJ29" s="42">
        <v>0</v>
      </c>
      <c r="BK29" s="42">
        <v>0</v>
      </c>
      <c r="BL29" s="43"/>
      <c r="BM29" s="30">
        <v>48262.548262548262</v>
      </c>
      <c r="BN29" s="30">
        <v>19305.019305019305</v>
      </c>
      <c r="BO29" s="42">
        <v>28957.528957528957</v>
      </c>
      <c r="BQ29" s="42">
        <v>0</v>
      </c>
      <c r="BR29" s="42">
        <v>0</v>
      </c>
      <c r="BS29" s="42">
        <v>0</v>
      </c>
    </row>
    <row r="30" spans="2:71" ht="27.6" customHeight="1" x14ac:dyDescent="0.3">
      <c r="B30" s="72"/>
      <c r="C30" s="54"/>
      <c r="E30" s="79"/>
      <c r="F30" s="3"/>
      <c r="G30" s="79"/>
      <c r="I30" s="73"/>
      <c r="J30" s="55"/>
      <c r="K30" s="3"/>
      <c r="L30" s="58"/>
      <c r="M30" s="55"/>
      <c r="N30" s="60"/>
      <c r="O30" s="55"/>
      <c r="P30" s="80"/>
      <c r="Q30" s="55"/>
      <c r="R30" s="58"/>
      <c r="S30" s="55"/>
      <c r="T30" s="3"/>
      <c r="U30" s="44" t="s">
        <v>33</v>
      </c>
      <c r="V30" s="42" t="s">
        <v>33</v>
      </c>
      <c r="W30" s="44" t="s">
        <v>33</v>
      </c>
      <c r="Y30" s="42">
        <v>0</v>
      </c>
      <c r="Z30" s="42">
        <v>0</v>
      </c>
      <c r="AA30" s="42">
        <v>0</v>
      </c>
      <c r="AB30" s="46"/>
      <c r="AC30" s="42">
        <v>0</v>
      </c>
      <c r="AD30" s="42">
        <v>0</v>
      </c>
      <c r="AE30" s="42">
        <v>0</v>
      </c>
      <c r="AF30" s="43"/>
      <c r="AG30" s="42">
        <v>0</v>
      </c>
      <c r="AH30" s="42">
        <v>0</v>
      </c>
      <c r="AI30" s="42">
        <v>0</v>
      </c>
      <c r="AJ30" s="43"/>
      <c r="AK30" s="42">
        <v>0</v>
      </c>
      <c r="AL30" s="42">
        <v>0</v>
      </c>
      <c r="AM30" s="42">
        <v>0</v>
      </c>
      <c r="AN30" s="43"/>
      <c r="AO30" s="42">
        <v>0</v>
      </c>
      <c r="AP30" s="42">
        <v>0</v>
      </c>
      <c r="AQ30" s="42">
        <v>0</v>
      </c>
      <c r="AR30" s="43"/>
      <c r="AS30" s="42">
        <v>0</v>
      </c>
      <c r="AT30" s="42">
        <v>0</v>
      </c>
      <c r="AU30" s="42">
        <v>0</v>
      </c>
      <c r="AV30" s="43"/>
      <c r="AW30" s="42">
        <v>0</v>
      </c>
      <c r="AX30" s="42">
        <v>0</v>
      </c>
      <c r="AY30" s="42">
        <v>0</v>
      </c>
      <c r="AZ30" s="43"/>
      <c r="BA30" s="42">
        <v>0</v>
      </c>
      <c r="BB30" s="42">
        <v>0</v>
      </c>
      <c r="BC30" s="42">
        <v>0</v>
      </c>
      <c r="BD30" s="43"/>
      <c r="BE30" s="42">
        <v>0</v>
      </c>
      <c r="BF30" s="42">
        <v>0</v>
      </c>
      <c r="BG30" s="42">
        <v>0</v>
      </c>
      <c r="BH30" s="43"/>
      <c r="BI30" s="42">
        <v>0</v>
      </c>
      <c r="BJ30" s="42">
        <v>0</v>
      </c>
      <c r="BK30" s="42">
        <v>0</v>
      </c>
      <c r="BL30" s="43"/>
      <c r="BM30" s="42">
        <v>0</v>
      </c>
      <c r="BN30" s="42">
        <v>0</v>
      </c>
      <c r="BO30" s="42">
        <v>0</v>
      </c>
      <c r="BQ30" s="42">
        <v>0</v>
      </c>
      <c r="BR30" s="42">
        <v>0</v>
      </c>
      <c r="BS30" s="42">
        <v>0</v>
      </c>
    </row>
    <row r="31" spans="2:71" ht="6" customHeight="1" x14ac:dyDescent="0.3">
      <c r="B31" s="72"/>
      <c r="C31" s="3"/>
      <c r="E31" s="36"/>
      <c r="F31" s="3"/>
      <c r="G31" s="37"/>
      <c r="I31" s="7"/>
      <c r="J31" s="7"/>
      <c r="K31" s="3"/>
      <c r="L31" s="7"/>
      <c r="M31" s="7"/>
      <c r="N31" s="7"/>
      <c r="O31" s="7"/>
      <c r="P31" s="7"/>
      <c r="Q31" s="7"/>
      <c r="R31" s="7"/>
      <c r="S31" s="7"/>
      <c r="T31" s="3"/>
      <c r="U31" s="35"/>
      <c r="V31" s="45"/>
      <c r="W31" s="35"/>
      <c r="Y31" s="38"/>
      <c r="Z31" s="38"/>
      <c r="AA31" s="38"/>
      <c r="AB31" s="46"/>
      <c r="AC31" s="45"/>
      <c r="AD31" s="45"/>
      <c r="AE31" s="45"/>
      <c r="AF31" s="43"/>
      <c r="AG31" s="38"/>
      <c r="AH31" s="38"/>
      <c r="AI31" s="38"/>
      <c r="AJ31" s="43"/>
      <c r="AK31" s="35"/>
      <c r="AL31" s="35"/>
      <c r="AM31" s="45"/>
      <c r="AN31" s="43"/>
      <c r="AO31" s="35"/>
      <c r="AP31" s="35"/>
      <c r="AQ31" s="35"/>
      <c r="AR31" s="43"/>
      <c r="AS31" s="35"/>
      <c r="AT31" s="35"/>
      <c r="AU31" s="35"/>
      <c r="AV31" s="43"/>
      <c r="AW31" s="35"/>
      <c r="AX31" s="35"/>
      <c r="AY31" s="35"/>
      <c r="AZ31" s="43"/>
      <c r="BA31" s="35"/>
      <c r="BB31" s="35"/>
      <c r="BC31" s="35"/>
      <c r="BD31" s="43"/>
      <c r="BE31" s="35"/>
      <c r="BF31" s="35"/>
      <c r="BG31" s="35"/>
      <c r="BH31" s="43"/>
      <c r="BI31" s="38"/>
      <c r="BJ31" s="38"/>
      <c r="BK31" s="38"/>
      <c r="BL31" s="43"/>
      <c r="BM31" s="35"/>
      <c r="BN31" s="35"/>
      <c r="BO31" s="45"/>
      <c r="BQ31" s="38"/>
      <c r="BR31" s="38"/>
      <c r="BS31" s="38"/>
    </row>
    <row r="32" spans="2:71" ht="18" customHeight="1" x14ac:dyDescent="0.3">
      <c r="B32" s="72"/>
      <c r="C32" s="15" t="s">
        <v>49</v>
      </c>
      <c r="E32" s="53" t="s">
        <v>50</v>
      </c>
      <c r="F32" s="3"/>
      <c r="G32" s="53" t="s">
        <v>51</v>
      </c>
      <c r="I32" s="73">
        <v>29.92</v>
      </c>
      <c r="J32" s="55">
        <f>I32/1.95583</f>
        <v>15.297853085390859</v>
      </c>
      <c r="K32" s="3"/>
      <c r="L32" s="58">
        <f>I32*(100%+$L$11)</f>
        <v>37.400000000000006</v>
      </c>
      <c r="M32" s="55">
        <f>L32/1.95583</f>
        <v>19.122316356738576</v>
      </c>
      <c r="N32" s="60">
        <f>I32*(100%+$N$11)</f>
        <v>29.92</v>
      </c>
      <c r="O32" s="55">
        <f>N32/1.95583</f>
        <v>15.297853085390859</v>
      </c>
      <c r="P32" s="60">
        <f>I32*(100%+$P$11)</f>
        <v>37.400000000000006</v>
      </c>
      <c r="Q32" s="55">
        <f>P32/1.95583</f>
        <v>19.122316356738576</v>
      </c>
      <c r="R32" s="58">
        <f>I32*(100%+$R$11)</f>
        <v>37.400000000000006</v>
      </c>
      <c r="S32" s="55">
        <f>R32/1.95583</f>
        <v>19.122316356738576</v>
      </c>
      <c r="T32" s="3"/>
      <c r="U32" s="29">
        <v>3640000</v>
      </c>
      <c r="V32" s="30">
        <v>2318357.193755263</v>
      </c>
      <c r="W32" s="29">
        <v>1321642.8062447365</v>
      </c>
      <c r="X32" s="31"/>
      <c r="Y32" s="42">
        <v>963231.19777158776</v>
      </c>
      <c r="Z32" s="42">
        <v>963231.19777158776</v>
      </c>
      <c r="AA32" s="42">
        <v>0</v>
      </c>
      <c r="AB32" s="43"/>
      <c r="AC32" s="42">
        <v>30417.827298050139</v>
      </c>
      <c r="AD32" s="42">
        <v>10139.275766016712</v>
      </c>
      <c r="AE32" s="42">
        <v>20278.551532033423</v>
      </c>
      <c r="AF32" s="43"/>
      <c r="AG32" s="42">
        <v>0</v>
      </c>
      <c r="AH32" s="42">
        <v>0</v>
      </c>
      <c r="AI32" s="42">
        <v>0</v>
      </c>
      <c r="AJ32" s="43"/>
      <c r="AK32" s="30">
        <v>268690.8077994429</v>
      </c>
      <c r="AL32" s="30">
        <v>249944.93748785387</v>
      </c>
      <c r="AM32" s="42">
        <v>18745.870311589038</v>
      </c>
      <c r="AN32" s="43"/>
      <c r="AO32" s="30">
        <v>385292.4791086351</v>
      </c>
      <c r="AP32" s="30">
        <v>182506.96378830084</v>
      </c>
      <c r="AQ32" s="30">
        <v>202785.51532033426</v>
      </c>
      <c r="AR32" s="43"/>
      <c r="AS32" s="30">
        <v>628635.09749303618</v>
      </c>
      <c r="AT32" s="30">
        <v>304178.27298050141</v>
      </c>
      <c r="AU32" s="30">
        <v>324456.82451253477</v>
      </c>
      <c r="AV32" s="43"/>
      <c r="AW32" s="30">
        <v>233203.3426183844</v>
      </c>
      <c r="AX32" s="30">
        <v>81114.206128133708</v>
      </c>
      <c r="AY32" s="30">
        <v>152089.1364902507</v>
      </c>
      <c r="AZ32" s="43"/>
      <c r="BA32" s="30">
        <v>709749.30362116988</v>
      </c>
      <c r="BB32" s="30">
        <v>304178.27298050135</v>
      </c>
      <c r="BC32" s="30">
        <v>405571.03064066847</v>
      </c>
      <c r="BD32" s="43"/>
      <c r="BE32" s="30">
        <v>370083.56545961002</v>
      </c>
      <c r="BF32" s="30">
        <v>202785.51532033423</v>
      </c>
      <c r="BG32" s="30">
        <v>167298.05013927576</v>
      </c>
      <c r="BH32" s="43"/>
      <c r="BI32" s="42">
        <v>0</v>
      </c>
      <c r="BJ32" s="42">
        <v>0</v>
      </c>
      <c r="BK32" s="42">
        <v>0</v>
      </c>
      <c r="BL32" s="43"/>
      <c r="BM32" s="30">
        <v>50696.378830083566</v>
      </c>
      <c r="BN32" s="30">
        <v>20278.551532033427</v>
      </c>
      <c r="BO32" s="42">
        <v>30417.827298050139</v>
      </c>
      <c r="BQ32" s="42">
        <v>0</v>
      </c>
      <c r="BR32" s="42">
        <v>0</v>
      </c>
      <c r="BS32" s="42">
        <v>0</v>
      </c>
    </row>
    <row r="33" spans="2:71" ht="18" customHeight="1" x14ac:dyDescent="0.3">
      <c r="B33" s="72"/>
      <c r="C33" s="15" t="s">
        <v>51</v>
      </c>
      <c r="E33" s="53"/>
      <c r="F33" s="3"/>
      <c r="G33" s="53"/>
      <c r="I33" s="73"/>
      <c r="J33" s="55"/>
      <c r="K33" s="3"/>
      <c r="L33" s="58"/>
      <c r="M33" s="55"/>
      <c r="N33" s="60"/>
      <c r="O33" s="55"/>
      <c r="P33" s="60"/>
      <c r="Q33" s="55"/>
      <c r="R33" s="58"/>
      <c r="S33" s="55"/>
      <c r="T33" s="3"/>
      <c r="U33" s="29">
        <v>750000</v>
      </c>
      <c r="V33" s="30">
        <v>500000</v>
      </c>
      <c r="W33" s="29">
        <v>250000</v>
      </c>
      <c r="Y33" s="42">
        <v>400000</v>
      </c>
      <c r="Z33" s="42">
        <v>400000</v>
      </c>
      <c r="AA33" s="42">
        <v>0</v>
      </c>
      <c r="AB33" s="43"/>
      <c r="AC33" s="42">
        <v>16000</v>
      </c>
      <c r="AD33" s="42">
        <v>6000</v>
      </c>
      <c r="AE33" s="42">
        <v>12000</v>
      </c>
      <c r="AF33" s="43"/>
      <c r="AG33" s="42">
        <v>0</v>
      </c>
      <c r="AH33" s="42">
        <v>0</v>
      </c>
      <c r="AI33" s="42">
        <v>0</v>
      </c>
      <c r="AJ33" s="43"/>
      <c r="AK33" s="30">
        <v>52000</v>
      </c>
      <c r="AL33" s="30">
        <v>65000</v>
      </c>
      <c r="AM33" s="42">
        <v>7000</v>
      </c>
      <c r="AN33" s="43"/>
      <c r="AO33" s="30">
        <v>200000</v>
      </c>
      <c r="AP33" s="30">
        <v>90000</v>
      </c>
      <c r="AQ33" s="30">
        <v>130000</v>
      </c>
      <c r="AR33" s="43"/>
      <c r="AS33" s="30">
        <v>330000</v>
      </c>
      <c r="AT33" s="30">
        <v>80000</v>
      </c>
      <c r="AU33" s="30">
        <v>270000</v>
      </c>
      <c r="AV33" s="43"/>
      <c r="AW33" s="30">
        <v>120000</v>
      </c>
      <c r="AX33" s="30">
        <v>30000</v>
      </c>
      <c r="AY33" s="30">
        <v>170000</v>
      </c>
      <c r="AZ33" s="43"/>
      <c r="BA33" s="30">
        <v>170000</v>
      </c>
      <c r="BB33" s="30">
        <v>60000</v>
      </c>
      <c r="BC33" s="30">
        <v>130000</v>
      </c>
      <c r="BD33" s="43"/>
      <c r="BE33" s="30">
        <v>90000</v>
      </c>
      <c r="BF33" s="30">
        <v>30000</v>
      </c>
      <c r="BG33" s="30">
        <v>80000</v>
      </c>
      <c r="BH33" s="43"/>
      <c r="BI33" s="42">
        <v>0</v>
      </c>
      <c r="BJ33" s="42">
        <v>0</v>
      </c>
      <c r="BK33" s="42">
        <v>0</v>
      </c>
      <c r="BL33" s="43"/>
      <c r="BM33" s="30">
        <v>15000</v>
      </c>
      <c r="BN33" s="30">
        <v>8000</v>
      </c>
      <c r="BO33" s="42">
        <v>10000</v>
      </c>
      <c r="BQ33" s="42">
        <v>0</v>
      </c>
      <c r="BR33" s="42">
        <v>0</v>
      </c>
      <c r="BS33" s="42">
        <v>0</v>
      </c>
    </row>
    <row r="34" spans="2:71" ht="6" customHeight="1" x14ac:dyDescent="0.3">
      <c r="B34" s="72"/>
      <c r="C34" s="3"/>
      <c r="E34" s="3"/>
      <c r="F34" s="3"/>
      <c r="G34" s="3"/>
      <c r="I34" s="7"/>
      <c r="J34" s="7"/>
      <c r="K34" s="3"/>
      <c r="L34" s="7"/>
      <c r="M34" s="7"/>
      <c r="N34" s="7"/>
      <c r="O34" s="7"/>
      <c r="P34" s="7"/>
      <c r="Q34" s="7"/>
      <c r="R34" s="7"/>
      <c r="S34" s="7"/>
      <c r="T34" s="3"/>
      <c r="U34" s="35"/>
      <c r="V34" s="35"/>
      <c r="W34" s="35"/>
      <c r="Y34" s="35"/>
      <c r="Z34" s="35"/>
      <c r="AA34" s="35"/>
      <c r="AB34" s="43"/>
      <c r="AC34" s="35"/>
      <c r="AD34" s="35"/>
      <c r="AE34" s="35"/>
      <c r="AF34" s="43"/>
      <c r="AG34" s="35"/>
      <c r="AH34" s="35"/>
      <c r="AI34" s="35"/>
      <c r="AJ34" s="43"/>
      <c r="AK34" s="35"/>
      <c r="AL34" s="35"/>
      <c r="AM34" s="35"/>
      <c r="AN34" s="43"/>
      <c r="AO34" s="35"/>
      <c r="AP34" s="35"/>
      <c r="AQ34" s="35"/>
      <c r="AR34" s="43"/>
      <c r="AS34" s="35"/>
      <c r="AT34" s="35"/>
      <c r="AU34" s="35"/>
      <c r="AV34" s="43"/>
      <c r="AW34" s="35"/>
      <c r="AX34" s="35"/>
      <c r="AY34" s="35"/>
      <c r="AZ34" s="43"/>
      <c r="BA34" s="35"/>
      <c r="BB34" s="35"/>
      <c r="BC34" s="35"/>
      <c r="BD34" s="43"/>
      <c r="BE34" s="35"/>
      <c r="BF34" s="35"/>
      <c r="BG34" s="35"/>
      <c r="BH34" s="43"/>
      <c r="BI34" s="35"/>
      <c r="BJ34" s="35"/>
      <c r="BK34" s="35"/>
      <c r="BL34" s="43"/>
      <c r="BM34" s="35"/>
      <c r="BN34" s="35"/>
      <c r="BO34" s="35"/>
      <c r="BQ34" s="35"/>
      <c r="BR34" s="35"/>
      <c r="BS34" s="35"/>
    </row>
    <row r="35" spans="2:71" ht="18" customHeight="1" x14ac:dyDescent="0.3">
      <c r="B35" s="72"/>
      <c r="C35" s="54" t="s">
        <v>52</v>
      </c>
      <c r="E35" s="53" t="s">
        <v>51</v>
      </c>
      <c r="F35" s="3"/>
      <c r="G35" s="69" t="s">
        <v>33</v>
      </c>
      <c r="I35" s="73">
        <v>29.92</v>
      </c>
      <c r="J35" s="55">
        <f>I35/1.95583</f>
        <v>15.297853085390859</v>
      </c>
      <c r="K35" s="3"/>
      <c r="L35" s="58">
        <f>I35*(100%+$L$11)</f>
        <v>37.400000000000006</v>
      </c>
      <c r="M35" s="55">
        <f>L35/1.95583</f>
        <v>19.122316356738576</v>
      </c>
      <c r="N35" s="59" t="s">
        <v>33</v>
      </c>
      <c r="O35" s="49"/>
      <c r="P35" s="60">
        <f>I35*(100%+$P$11)</f>
        <v>37.400000000000006</v>
      </c>
      <c r="Q35" s="55">
        <f>P35/1.95583</f>
        <v>19.122316356738576</v>
      </c>
      <c r="R35" s="58">
        <f>I35*(100%+$R$11)</f>
        <v>37.400000000000006</v>
      </c>
      <c r="S35" s="55">
        <f>R35/1.95583</f>
        <v>19.122316356738576</v>
      </c>
      <c r="T35" s="3"/>
      <c r="U35" s="29">
        <v>3640000</v>
      </c>
      <c r="V35" s="30">
        <v>3640000</v>
      </c>
      <c r="W35" s="44" t="s">
        <v>33</v>
      </c>
      <c r="X35" s="31"/>
      <c r="Y35" s="42">
        <v>1543750</v>
      </c>
      <c r="Z35" s="42">
        <v>1543750</v>
      </c>
      <c r="AA35" s="42">
        <v>0</v>
      </c>
      <c r="AB35" s="43"/>
      <c r="AC35" s="42">
        <v>16250</v>
      </c>
      <c r="AD35" s="42">
        <v>16250</v>
      </c>
      <c r="AE35" s="42">
        <v>0</v>
      </c>
      <c r="AF35" s="43"/>
      <c r="AG35" s="42">
        <v>0</v>
      </c>
      <c r="AH35" s="42">
        <v>0</v>
      </c>
      <c r="AI35" s="42">
        <v>0</v>
      </c>
      <c r="AJ35" s="43"/>
      <c r="AK35" s="30">
        <v>325000</v>
      </c>
      <c r="AL35" s="30">
        <v>325000</v>
      </c>
      <c r="AM35" s="42">
        <v>0</v>
      </c>
      <c r="AN35" s="43"/>
      <c r="AO35" s="30">
        <v>292500</v>
      </c>
      <c r="AP35" s="30">
        <v>292500</v>
      </c>
      <c r="AQ35" s="42">
        <v>0</v>
      </c>
      <c r="AR35" s="43"/>
      <c r="AS35" s="30">
        <v>487500</v>
      </c>
      <c r="AT35" s="30">
        <v>487500</v>
      </c>
      <c r="AU35" s="42">
        <v>0</v>
      </c>
      <c r="AV35" s="43"/>
      <c r="AW35" s="30">
        <v>130000</v>
      </c>
      <c r="AX35" s="42" t="s">
        <v>139</v>
      </c>
      <c r="AY35" s="42">
        <v>83000</v>
      </c>
      <c r="AZ35" s="43"/>
      <c r="BA35" s="30">
        <v>487500</v>
      </c>
      <c r="BB35" s="30">
        <v>487500</v>
      </c>
      <c r="BC35" s="42">
        <v>0</v>
      </c>
      <c r="BD35" s="43"/>
      <c r="BE35" s="30">
        <v>325000</v>
      </c>
      <c r="BF35" s="30">
        <v>325000</v>
      </c>
      <c r="BG35" s="42">
        <v>0</v>
      </c>
      <c r="BH35" s="43"/>
      <c r="BI35" s="42">
        <v>0</v>
      </c>
      <c r="BJ35" s="42">
        <v>0</v>
      </c>
      <c r="BK35" s="42">
        <v>0</v>
      </c>
      <c r="BL35" s="43"/>
      <c r="BM35" s="30">
        <v>32500</v>
      </c>
      <c r="BN35" s="30">
        <v>32500</v>
      </c>
      <c r="BO35" s="42">
        <v>0</v>
      </c>
      <c r="BQ35" s="42">
        <v>0</v>
      </c>
      <c r="BR35" s="42">
        <v>0</v>
      </c>
      <c r="BS35" s="42">
        <v>0</v>
      </c>
    </row>
    <row r="36" spans="2:71" ht="18" customHeight="1" x14ac:dyDescent="0.3">
      <c r="B36" s="72"/>
      <c r="C36" s="54"/>
      <c r="E36" s="53"/>
      <c r="F36" s="3"/>
      <c r="G36" s="69"/>
      <c r="I36" s="73"/>
      <c r="J36" s="55"/>
      <c r="K36" s="3"/>
      <c r="L36" s="58"/>
      <c r="M36" s="55"/>
      <c r="N36" s="59"/>
      <c r="O36" s="49"/>
      <c r="P36" s="60"/>
      <c r="Q36" s="55"/>
      <c r="R36" s="58"/>
      <c r="S36" s="55"/>
      <c r="T36" s="3"/>
      <c r="U36" s="29">
        <v>600000</v>
      </c>
      <c r="V36" s="30">
        <v>500000</v>
      </c>
      <c r="W36" s="44" t="s">
        <v>33</v>
      </c>
      <c r="Y36" s="30">
        <v>400000</v>
      </c>
      <c r="Z36" s="30">
        <v>400000</v>
      </c>
      <c r="AA36" s="42">
        <v>0</v>
      </c>
      <c r="AB36" s="43"/>
      <c r="AC36" s="42">
        <v>16000</v>
      </c>
      <c r="AD36" s="42">
        <v>6000</v>
      </c>
      <c r="AE36" s="42">
        <v>0</v>
      </c>
      <c r="AF36" s="43"/>
      <c r="AG36" s="42">
        <v>0</v>
      </c>
      <c r="AH36" s="42">
        <v>0</v>
      </c>
      <c r="AI36" s="42">
        <v>0</v>
      </c>
      <c r="AJ36" s="43"/>
      <c r="AK36" s="30">
        <v>65000</v>
      </c>
      <c r="AL36" s="30">
        <v>65000</v>
      </c>
      <c r="AM36" s="42">
        <v>0</v>
      </c>
      <c r="AN36" s="43"/>
      <c r="AO36" s="30">
        <v>90000</v>
      </c>
      <c r="AP36" s="30">
        <v>90000</v>
      </c>
      <c r="AQ36" s="42">
        <v>0</v>
      </c>
      <c r="AR36" s="43"/>
      <c r="AS36" s="30">
        <v>80000</v>
      </c>
      <c r="AT36" s="30">
        <v>80000</v>
      </c>
      <c r="AU36" s="42">
        <v>0</v>
      </c>
      <c r="AV36" s="43"/>
      <c r="AW36" s="30">
        <v>30000</v>
      </c>
      <c r="AX36" s="30">
        <v>30000</v>
      </c>
      <c r="AY36" s="42">
        <v>0</v>
      </c>
      <c r="AZ36" s="43"/>
      <c r="BA36" s="30">
        <v>60000</v>
      </c>
      <c r="BB36" s="30">
        <v>60000</v>
      </c>
      <c r="BC36" s="42">
        <v>0</v>
      </c>
      <c r="BD36" s="43"/>
      <c r="BE36" s="30">
        <v>30000</v>
      </c>
      <c r="BF36" s="30">
        <v>30000</v>
      </c>
      <c r="BG36" s="42">
        <v>0</v>
      </c>
      <c r="BH36" s="43"/>
      <c r="BI36" s="42">
        <v>0</v>
      </c>
      <c r="BJ36" s="42">
        <v>0</v>
      </c>
      <c r="BK36" s="42">
        <v>0</v>
      </c>
      <c r="BL36" s="43"/>
      <c r="BM36" s="30">
        <v>8000</v>
      </c>
      <c r="BN36" s="30">
        <v>8000</v>
      </c>
      <c r="BO36" s="42">
        <v>0</v>
      </c>
      <c r="BQ36" s="42">
        <v>0</v>
      </c>
      <c r="BR36" s="42">
        <v>0</v>
      </c>
      <c r="BS36" s="42">
        <v>0</v>
      </c>
    </row>
    <row r="37" spans="2:71" ht="6" customHeight="1" x14ac:dyDescent="0.3">
      <c r="B37" s="72"/>
      <c r="C37" s="3"/>
      <c r="E37" s="3"/>
      <c r="F37" s="3"/>
      <c r="G37" s="3"/>
      <c r="I37" s="7"/>
      <c r="J37" s="7"/>
      <c r="K37" s="3"/>
      <c r="L37" s="7"/>
      <c r="M37" s="7"/>
      <c r="N37" s="48"/>
      <c r="O37" s="48"/>
      <c r="P37" s="7"/>
      <c r="Q37" s="7"/>
      <c r="R37" s="7"/>
      <c r="S37" s="7"/>
      <c r="T37" s="3"/>
      <c r="U37" s="35"/>
      <c r="V37" s="35"/>
      <c r="W37" s="35"/>
      <c r="Y37" s="35"/>
      <c r="Z37" s="35"/>
      <c r="AA37" s="35"/>
      <c r="AB37" s="43"/>
      <c r="AC37" s="35"/>
      <c r="AD37" s="35"/>
      <c r="AE37" s="35"/>
      <c r="AF37" s="43"/>
      <c r="AG37" s="35"/>
      <c r="AH37" s="35"/>
      <c r="AI37" s="35"/>
      <c r="AJ37" s="43"/>
      <c r="AK37" s="35"/>
      <c r="AL37" s="35"/>
      <c r="AM37" s="35"/>
      <c r="AN37" s="43"/>
      <c r="AO37" s="35"/>
      <c r="AP37" s="35"/>
      <c r="AQ37" s="35"/>
      <c r="AR37" s="43"/>
      <c r="AS37" s="35"/>
      <c r="AT37" s="35"/>
      <c r="AU37" s="35"/>
      <c r="AV37" s="43"/>
      <c r="AW37" s="35"/>
      <c r="AX37" s="35"/>
      <c r="AY37" s="35"/>
      <c r="AZ37" s="43"/>
      <c r="BA37" s="35"/>
      <c r="BB37" s="35"/>
      <c r="BC37" s="35"/>
      <c r="BD37" s="43"/>
      <c r="BE37" s="35"/>
      <c r="BF37" s="35"/>
      <c r="BG37" s="35"/>
      <c r="BH37" s="43"/>
      <c r="BI37" s="35"/>
      <c r="BJ37" s="35"/>
      <c r="BK37" s="35"/>
      <c r="BL37" s="43"/>
      <c r="BM37" s="35"/>
      <c r="BN37" s="35"/>
      <c r="BO37" s="35"/>
      <c r="BQ37" s="35"/>
      <c r="BR37" s="35"/>
      <c r="BS37" s="35"/>
    </row>
    <row r="38" spans="2:71" ht="18" customHeight="1" x14ac:dyDescent="0.3">
      <c r="B38" s="72"/>
      <c r="C38" s="54" t="s">
        <v>53</v>
      </c>
      <c r="E38" s="53" t="s">
        <v>54</v>
      </c>
      <c r="F38" s="3"/>
      <c r="G38" s="69" t="s">
        <v>33</v>
      </c>
      <c r="I38" s="81">
        <v>49.87</v>
      </c>
      <c r="J38" s="82">
        <f>I38/1.95583</f>
        <v>25.498126115255417</v>
      </c>
      <c r="K38" s="3"/>
      <c r="L38" s="58">
        <f>I38*(100%+$L$11)</f>
        <v>62.337499999999999</v>
      </c>
      <c r="M38" s="55">
        <f>L38/1.95583</f>
        <v>31.872657644069271</v>
      </c>
      <c r="N38" s="59" t="s">
        <v>33</v>
      </c>
      <c r="O38" s="49"/>
      <c r="P38" s="60">
        <f>I38*(100%+$P$11)</f>
        <v>62.337499999999999</v>
      </c>
      <c r="Q38" s="55">
        <f>P38/1.95583</f>
        <v>31.872657644069271</v>
      </c>
      <c r="R38" s="58">
        <f>I38*(100%+$R$11)</f>
        <v>62.337499999999999</v>
      </c>
      <c r="S38" s="55">
        <f>R38/1.95583</f>
        <v>31.872657644069271</v>
      </c>
      <c r="T38" s="3"/>
      <c r="U38" s="29">
        <v>3640000</v>
      </c>
      <c r="V38" s="30">
        <v>3640000</v>
      </c>
      <c r="W38" s="44" t="s">
        <v>33</v>
      </c>
      <c r="X38" s="31"/>
      <c r="Y38" s="42">
        <v>1543750</v>
      </c>
      <c r="Z38" s="42">
        <v>1543750</v>
      </c>
      <c r="AA38" s="42"/>
      <c r="AB38" s="43"/>
      <c r="AC38" s="30">
        <v>16250</v>
      </c>
      <c r="AD38" s="30">
        <v>16250</v>
      </c>
      <c r="AE38" s="42">
        <v>0</v>
      </c>
      <c r="AF38" s="43"/>
      <c r="AG38" s="42">
        <v>0</v>
      </c>
      <c r="AH38" s="42">
        <v>0</v>
      </c>
      <c r="AI38" s="42">
        <v>0</v>
      </c>
      <c r="AJ38" s="43"/>
      <c r="AK38" s="30">
        <v>325000</v>
      </c>
      <c r="AL38" s="30">
        <v>325000</v>
      </c>
      <c r="AM38" s="42">
        <v>0</v>
      </c>
      <c r="AN38" s="43"/>
      <c r="AO38" s="30">
        <v>292500</v>
      </c>
      <c r="AP38" s="30">
        <v>292500</v>
      </c>
      <c r="AQ38" s="42">
        <v>0</v>
      </c>
      <c r="AR38" s="43"/>
      <c r="AS38" s="30">
        <v>487500</v>
      </c>
      <c r="AT38" s="30">
        <v>487500</v>
      </c>
      <c r="AU38" s="42">
        <v>0</v>
      </c>
      <c r="AV38" s="43"/>
      <c r="AW38" s="30">
        <v>130000</v>
      </c>
      <c r="AX38" s="30">
        <v>130000</v>
      </c>
      <c r="AY38" s="42">
        <v>0</v>
      </c>
      <c r="AZ38" s="43"/>
      <c r="BA38" s="30">
        <v>487500</v>
      </c>
      <c r="BB38" s="30">
        <v>487500</v>
      </c>
      <c r="BC38" s="42">
        <v>0</v>
      </c>
      <c r="BD38" s="43"/>
      <c r="BE38" s="30">
        <v>325000</v>
      </c>
      <c r="BF38" s="30">
        <v>325000</v>
      </c>
      <c r="BG38" s="42">
        <v>0</v>
      </c>
      <c r="BH38" s="43"/>
      <c r="BI38" s="42">
        <v>0</v>
      </c>
      <c r="BJ38" s="42">
        <v>0</v>
      </c>
      <c r="BK38" s="42">
        <v>0</v>
      </c>
      <c r="BL38" s="43"/>
      <c r="BM38" s="30">
        <v>32500</v>
      </c>
      <c r="BN38" s="30">
        <v>32500</v>
      </c>
      <c r="BO38" s="42">
        <v>0</v>
      </c>
      <c r="BQ38" s="42">
        <v>0</v>
      </c>
      <c r="BR38" s="42">
        <v>0</v>
      </c>
      <c r="BS38" s="42">
        <v>0</v>
      </c>
    </row>
    <row r="39" spans="2:71" ht="18" customHeight="1" x14ac:dyDescent="0.3">
      <c r="B39" s="72"/>
      <c r="C39" s="54"/>
      <c r="E39" s="53"/>
      <c r="F39" s="3"/>
      <c r="G39" s="69"/>
      <c r="I39" s="81"/>
      <c r="J39" s="82"/>
      <c r="K39" s="3"/>
      <c r="L39" s="58"/>
      <c r="M39" s="55"/>
      <c r="N39" s="59"/>
      <c r="O39" s="49"/>
      <c r="P39" s="60"/>
      <c r="Q39" s="55"/>
      <c r="R39" s="58"/>
      <c r="S39" s="55"/>
      <c r="T39" s="3"/>
      <c r="U39" s="29">
        <v>600000</v>
      </c>
      <c r="V39" s="42" t="s">
        <v>33</v>
      </c>
      <c r="W39" s="44" t="s">
        <v>33</v>
      </c>
      <c r="X39" s="31"/>
      <c r="Y39" s="42">
        <v>0</v>
      </c>
      <c r="Z39" s="42">
        <v>0</v>
      </c>
      <c r="AA39" s="42">
        <v>0</v>
      </c>
      <c r="AB39" s="43"/>
      <c r="AC39" s="42">
        <v>0</v>
      </c>
      <c r="AD39" s="42">
        <v>0</v>
      </c>
      <c r="AE39" s="42">
        <v>0</v>
      </c>
      <c r="AF39" s="43"/>
      <c r="AG39" s="42">
        <v>0</v>
      </c>
      <c r="AH39" s="42">
        <v>0</v>
      </c>
      <c r="AI39" s="42">
        <v>0</v>
      </c>
      <c r="AJ39" s="43"/>
      <c r="AK39" s="42">
        <v>0</v>
      </c>
      <c r="AL39" s="42">
        <v>0</v>
      </c>
      <c r="AM39" s="42">
        <v>0</v>
      </c>
      <c r="AN39" s="43"/>
      <c r="AO39" s="42">
        <v>0</v>
      </c>
      <c r="AP39" s="42">
        <v>0</v>
      </c>
      <c r="AQ39" s="42">
        <v>0</v>
      </c>
      <c r="AR39" s="43"/>
      <c r="AS39" s="42">
        <v>0</v>
      </c>
      <c r="AT39" s="42">
        <v>0</v>
      </c>
      <c r="AU39" s="42">
        <v>0</v>
      </c>
      <c r="AV39" s="43"/>
      <c r="AW39" s="42">
        <v>0</v>
      </c>
      <c r="AX39" s="42">
        <v>0</v>
      </c>
      <c r="AY39" s="42">
        <v>0</v>
      </c>
      <c r="AZ39" s="43"/>
      <c r="BA39" s="42">
        <v>0</v>
      </c>
      <c r="BB39" s="42">
        <v>0</v>
      </c>
      <c r="BC39" s="42">
        <v>0</v>
      </c>
      <c r="BD39" s="43"/>
      <c r="BE39" s="42">
        <v>0</v>
      </c>
      <c r="BF39" s="42">
        <v>0</v>
      </c>
      <c r="BG39" s="42">
        <v>0</v>
      </c>
      <c r="BH39" s="43"/>
      <c r="BI39" s="42">
        <v>0</v>
      </c>
      <c r="BJ39" s="42">
        <v>0</v>
      </c>
      <c r="BK39" s="42">
        <v>0</v>
      </c>
      <c r="BL39" s="43"/>
      <c r="BM39" s="42">
        <v>0</v>
      </c>
      <c r="BN39" s="42">
        <v>0</v>
      </c>
      <c r="BO39" s="42">
        <v>0</v>
      </c>
      <c r="BQ39" s="42">
        <v>0</v>
      </c>
      <c r="BR39" s="42">
        <v>0</v>
      </c>
      <c r="BS39" s="42">
        <v>0</v>
      </c>
    </row>
    <row r="40" spans="2:71" ht="6" customHeight="1" x14ac:dyDescent="0.3">
      <c r="B40" s="72"/>
      <c r="C40" s="3"/>
      <c r="E40" s="3"/>
      <c r="F40" s="3"/>
      <c r="G40" s="3"/>
      <c r="I40" s="7"/>
      <c r="J40" s="7"/>
      <c r="K40" s="3"/>
      <c r="L40" s="7"/>
      <c r="M40" s="7"/>
      <c r="N40" s="7"/>
      <c r="O40" s="7"/>
      <c r="P40" s="7"/>
      <c r="Q40" s="7"/>
      <c r="R40" s="7"/>
      <c r="S40" s="7"/>
      <c r="T40" s="3"/>
      <c r="U40" s="35"/>
      <c r="V40" s="35"/>
      <c r="W40" s="35"/>
      <c r="Y40" s="35"/>
      <c r="Z40" s="35"/>
      <c r="AA40" s="35"/>
      <c r="AB40" s="43"/>
      <c r="AC40" s="35"/>
      <c r="AD40" s="35"/>
      <c r="AE40" s="35"/>
      <c r="AF40" s="43"/>
      <c r="AG40" s="35"/>
      <c r="AH40" s="35"/>
      <c r="AI40" s="35"/>
      <c r="AJ40" s="43"/>
      <c r="AK40" s="35"/>
      <c r="AL40" s="35"/>
      <c r="AM40" s="35"/>
      <c r="AN40" s="43"/>
      <c r="AO40" s="35"/>
      <c r="AP40" s="35"/>
      <c r="AQ40" s="35"/>
      <c r="AR40" s="43"/>
      <c r="AS40" s="35"/>
      <c r="AT40" s="35"/>
      <c r="AU40" s="35"/>
      <c r="AV40" s="43"/>
      <c r="AW40" s="35"/>
      <c r="AX40" s="35"/>
      <c r="AY40" s="35"/>
      <c r="AZ40" s="43"/>
      <c r="BA40" s="35"/>
      <c r="BB40" s="35"/>
      <c r="BC40" s="35"/>
      <c r="BD40" s="43"/>
      <c r="BE40" s="35"/>
      <c r="BF40" s="35"/>
      <c r="BG40" s="35"/>
      <c r="BH40" s="43"/>
      <c r="BI40" s="35"/>
      <c r="BJ40" s="35"/>
      <c r="BK40" s="35"/>
      <c r="BL40" s="43"/>
      <c r="BM40" s="35"/>
      <c r="BN40" s="35"/>
      <c r="BO40" s="35"/>
      <c r="BQ40" s="35"/>
      <c r="BR40" s="35"/>
      <c r="BS40" s="35"/>
    </row>
    <row r="41" spans="2:71" ht="18" customHeight="1" x14ac:dyDescent="0.3">
      <c r="B41" s="72"/>
      <c r="C41" s="77" t="s">
        <v>55</v>
      </c>
      <c r="E41" s="69" t="s">
        <v>33</v>
      </c>
      <c r="F41" s="3"/>
      <c r="G41" s="53" t="s">
        <v>55</v>
      </c>
      <c r="I41" s="73">
        <v>29.92</v>
      </c>
      <c r="J41" s="55">
        <f>I41/1.95583</f>
        <v>15.297853085390859</v>
      </c>
      <c r="K41" s="3"/>
      <c r="L41" s="78" t="s">
        <v>33</v>
      </c>
      <c r="M41" s="50"/>
      <c r="N41" s="60">
        <f>I41*(100%+$N$11)</f>
        <v>29.92</v>
      </c>
      <c r="O41" s="55">
        <f>N41/1.95583</f>
        <v>15.297853085390859</v>
      </c>
      <c r="P41" s="60">
        <f>I41*(100%+$P$11)</f>
        <v>37.400000000000006</v>
      </c>
      <c r="Q41" s="55">
        <f>P41/1.95583</f>
        <v>19.122316356738576</v>
      </c>
      <c r="R41" s="58">
        <f>I41*(100%+$R$11)</f>
        <v>37.400000000000006</v>
      </c>
      <c r="S41" s="55">
        <f>R41/1.95583</f>
        <v>19.122316356738576</v>
      </c>
      <c r="T41" s="3"/>
      <c r="U41" s="29">
        <f>Y41+AC41+AG41+AK41+AO41+AS41+AW41+BA41+BE41+BI41+BM41+BQ41</f>
        <v>1025500.0000000001</v>
      </c>
      <c r="V41" s="42" t="s">
        <v>33</v>
      </c>
      <c r="W41" s="29">
        <v>1025500</v>
      </c>
      <c r="Y41" s="42">
        <v>0</v>
      </c>
      <c r="Z41" s="42">
        <v>0</v>
      </c>
      <c r="AA41" s="42">
        <v>0</v>
      </c>
      <c r="AB41" s="43"/>
      <c r="AC41" s="42">
        <v>0</v>
      </c>
      <c r="AD41" s="42">
        <v>0</v>
      </c>
      <c r="AE41" s="42">
        <v>0</v>
      </c>
      <c r="AF41" s="43"/>
      <c r="AG41" s="42">
        <v>0</v>
      </c>
      <c r="AH41" s="42">
        <v>0</v>
      </c>
      <c r="AI41" s="42">
        <v>0</v>
      </c>
      <c r="AJ41" s="43"/>
      <c r="AK41" s="30">
        <v>184774.77477477479</v>
      </c>
      <c r="AL41" s="42">
        <v>0</v>
      </c>
      <c r="AM41" s="30">
        <v>184774.77477477479</v>
      </c>
      <c r="AN41" s="43"/>
      <c r="AO41" s="30">
        <v>123183.18318318318</v>
      </c>
      <c r="AP41" s="42">
        <v>0</v>
      </c>
      <c r="AQ41" s="30">
        <v>123183.18318318318</v>
      </c>
      <c r="AR41" s="43"/>
      <c r="AS41" s="30">
        <v>197093.09309309308</v>
      </c>
      <c r="AT41" s="42">
        <v>0</v>
      </c>
      <c r="AU41" s="30">
        <v>197093.09309309308</v>
      </c>
      <c r="AV41" s="43"/>
      <c r="AW41" s="30">
        <v>92387.387387387396</v>
      </c>
      <c r="AX41" s="42">
        <v>0</v>
      </c>
      <c r="AY41" s="30">
        <v>92387.387387387396</v>
      </c>
      <c r="AZ41" s="43"/>
      <c r="BA41" s="30">
        <v>307957.95795795799</v>
      </c>
      <c r="BB41" s="42">
        <v>0</v>
      </c>
      <c r="BC41" s="30">
        <v>307957.95795795799</v>
      </c>
      <c r="BD41" s="43"/>
      <c r="BE41" s="30">
        <v>101626.12612612612</v>
      </c>
      <c r="BF41" s="42">
        <v>0</v>
      </c>
      <c r="BG41" s="30">
        <v>101626.12612612612</v>
      </c>
      <c r="BH41" s="43"/>
      <c r="BI41" s="42">
        <v>0</v>
      </c>
      <c r="BJ41" s="42">
        <v>0</v>
      </c>
      <c r="BK41" s="42">
        <v>0</v>
      </c>
      <c r="BL41" s="43"/>
      <c r="BM41" s="42">
        <v>18477.477477477478</v>
      </c>
      <c r="BN41" s="42">
        <v>0</v>
      </c>
      <c r="BO41" s="42">
        <v>18477.477477477478</v>
      </c>
      <c r="BQ41" s="42">
        <v>0</v>
      </c>
      <c r="BR41" s="42">
        <v>0</v>
      </c>
      <c r="BS41" s="42">
        <v>0</v>
      </c>
    </row>
    <row r="42" spans="2:71" ht="18" customHeight="1" x14ac:dyDescent="0.3">
      <c r="B42" s="72"/>
      <c r="C42" s="77"/>
      <c r="E42" s="69"/>
      <c r="F42" s="3"/>
      <c r="G42" s="53"/>
      <c r="I42" s="73"/>
      <c r="J42" s="55"/>
      <c r="K42" s="3"/>
      <c r="L42" s="78"/>
      <c r="M42" s="50"/>
      <c r="N42" s="60"/>
      <c r="O42" s="55"/>
      <c r="P42" s="60"/>
      <c r="Q42" s="55"/>
      <c r="R42" s="58"/>
      <c r="S42" s="55"/>
      <c r="T42" s="3"/>
      <c r="U42" s="29">
        <v>360000</v>
      </c>
      <c r="V42" s="42" t="s">
        <v>33</v>
      </c>
      <c r="W42" s="29">
        <v>360000</v>
      </c>
      <c r="Y42" s="42">
        <v>0</v>
      </c>
      <c r="Z42" s="42">
        <v>0</v>
      </c>
      <c r="AA42" s="42">
        <v>0</v>
      </c>
      <c r="AB42" s="43"/>
      <c r="AC42" s="42">
        <v>0</v>
      </c>
      <c r="AD42" s="42">
        <v>0</v>
      </c>
      <c r="AE42" s="42">
        <v>0</v>
      </c>
      <c r="AF42" s="43"/>
      <c r="AG42" s="42">
        <v>0</v>
      </c>
      <c r="AH42" s="42">
        <v>0</v>
      </c>
      <c r="AI42" s="42">
        <v>0</v>
      </c>
      <c r="AJ42" s="43"/>
      <c r="AK42" s="30">
        <v>140000</v>
      </c>
      <c r="AL42" s="42">
        <v>0</v>
      </c>
      <c r="AM42" s="30">
        <v>140000</v>
      </c>
      <c r="AN42" s="43"/>
      <c r="AO42" s="30">
        <v>130000</v>
      </c>
      <c r="AP42" s="42">
        <v>0</v>
      </c>
      <c r="AQ42" s="30">
        <v>130000</v>
      </c>
      <c r="AR42" s="43"/>
      <c r="AS42" s="30">
        <v>270000</v>
      </c>
      <c r="AT42" s="42">
        <v>0</v>
      </c>
      <c r="AU42" s="30">
        <v>270000</v>
      </c>
      <c r="AV42" s="43"/>
      <c r="AW42" s="30">
        <v>100000</v>
      </c>
      <c r="AX42" s="42">
        <v>0</v>
      </c>
      <c r="AY42" s="30">
        <v>100000</v>
      </c>
      <c r="AZ42" s="43"/>
      <c r="BA42" s="30">
        <v>170000</v>
      </c>
      <c r="BB42" s="42">
        <v>0</v>
      </c>
      <c r="BC42" s="30">
        <v>170000</v>
      </c>
      <c r="BD42" s="43"/>
      <c r="BE42" s="30">
        <v>80000</v>
      </c>
      <c r="BF42" s="42">
        <v>0</v>
      </c>
      <c r="BG42" s="30">
        <v>80000</v>
      </c>
      <c r="BH42" s="43"/>
      <c r="BI42" s="42">
        <v>0</v>
      </c>
      <c r="BJ42" s="42">
        <v>0</v>
      </c>
      <c r="BK42" s="42">
        <v>0</v>
      </c>
      <c r="BL42" s="43"/>
      <c r="BM42" s="42">
        <v>10000</v>
      </c>
      <c r="BN42" s="42">
        <v>0</v>
      </c>
      <c r="BO42" s="42">
        <v>10000</v>
      </c>
      <c r="BQ42" s="42">
        <v>0</v>
      </c>
      <c r="BR42" s="42">
        <v>0</v>
      </c>
      <c r="BS42" s="42">
        <v>0</v>
      </c>
    </row>
    <row r="43" spans="2:71" ht="6" customHeight="1" x14ac:dyDescent="0.3">
      <c r="B43" s="72"/>
      <c r="C43" s="3"/>
      <c r="E43" s="3"/>
      <c r="F43" s="3"/>
      <c r="G43" s="3"/>
      <c r="I43" s="7"/>
      <c r="J43" s="7"/>
      <c r="K43" s="3"/>
      <c r="L43" s="48"/>
      <c r="M43" s="48"/>
      <c r="N43" s="7"/>
      <c r="O43" s="7"/>
      <c r="P43" s="7"/>
      <c r="Q43" s="7"/>
      <c r="R43" s="7"/>
      <c r="S43" s="7"/>
      <c r="T43" s="3"/>
      <c r="U43" s="35"/>
      <c r="V43" s="35"/>
      <c r="W43" s="35"/>
      <c r="Y43" s="35"/>
      <c r="Z43" s="35"/>
      <c r="AA43" s="35"/>
      <c r="AB43" s="43"/>
      <c r="AC43" s="35"/>
      <c r="AD43" s="35"/>
      <c r="AE43" s="35"/>
      <c r="AF43" s="43"/>
      <c r="AG43" s="35"/>
      <c r="AH43" s="35"/>
      <c r="AI43" s="35"/>
      <c r="AJ43" s="43"/>
      <c r="AK43" s="35"/>
      <c r="AL43" s="35"/>
      <c r="AM43" s="35"/>
      <c r="AN43" s="43"/>
      <c r="AO43" s="35"/>
      <c r="AP43" s="35"/>
      <c r="AQ43" s="35"/>
      <c r="AR43" s="43"/>
      <c r="AS43" s="35"/>
      <c r="AT43" s="35"/>
      <c r="AU43" s="35"/>
      <c r="AV43" s="43"/>
      <c r="AW43" s="35"/>
      <c r="AX43" s="35"/>
      <c r="AY43" s="35"/>
      <c r="AZ43" s="43"/>
      <c r="BA43" s="35"/>
      <c r="BB43" s="35"/>
      <c r="BC43" s="35"/>
      <c r="BD43" s="43"/>
      <c r="BE43" s="35"/>
      <c r="BF43" s="35"/>
      <c r="BG43" s="35"/>
      <c r="BH43" s="43"/>
      <c r="BI43" s="35"/>
      <c r="BJ43" s="35"/>
      <c r="BK43" s="35"/>
      <c r="BL43" s="43"/>
      <c r="BM43" s="35"/>
      <c r="BN43" s="35"/>
      <c r="BO43" s="35"/>
      <c r="BQ43" s="35"/>
      <c r="BR43" s="35"/>
      <c r="BS43" s="35"/>
    </row>
    <row r="44" spans="2:71" ht="18" customHeight="1" x14ac:dyDescent="0.3">
      <c r="B44" s="72"/>
      <c r="C44" s="54" t="s">
        <v>146</v>
      </c>
      <c r="E44" s="69" t="s">
        <v>33</v>
      </c>
      <c r="F44" s="3"/>
      <c r="G44" s="53" t="s">
        <v>56</v>
      </c>
      <c r="I44" s="73">
        <v>32.86</v>
      </c>
      <c r="J44" s="55">
        <f>I44/1.95583</f>
        <v>16.801051216107741</v>
      </c>
      <c r="K44" s="3"/>
      <c r="L44" s="78" t="s">
        <v>33</v>
      </c>
      <c r="M44" s="50"/>
      <c r="N44" s="60">
        <f>I44*(100%+$N$11)</f>
        <v>32.86</v>
      </c>
      <c r="O44" s="55">
        <f>N44/1.95583</f>
        <v>16.801051216107741</v>
      </c>
      <c r="P44" s="60">
        <f>I44*(100%+$P$11)</f>
        <v>41.075000000000003</v>
      </c>
      <c r="Q44" s="55">
        <f>P44/1.95583</f>
        <v>21.001314020134675</v>
      </c>
      <c r="R44" s="58">
        <f>I44*(100%+$R$11)</f>
        <v>41.075000000000003</v>
      </c>
      <c r="S44" s="55">
        <f>R44/1.95583</f>
        <v>21.001314020134675</v>
      </c>
      <c r="T44" s="3"/>
      <c r="U44" s="29">
        <f>Y44+AC44+AG44+AK44+AO44+AS44+AW44+BA44+BE44+BI44+BM44+BQ44</f>
        <v>1025500.0000000001</v>
      </c>
      <c r="V44" s="42" t="s">
        <v>33</v>
      </c>
      <c r="W44" s="29">
        <v>1025500</v>
      </c>
      <c r="Y44" s="42">
        <v>0</v>
      </c>
      <c r="Z44" s="42">
        <v>0</v>
      </c>
      <c r="AA44" s="42">
        <v>0</v>
      </c>
      <c r="AB44" s="43"/>
      <c r="AC44" s="42">
        <v>0</v>
      </c>
      <c r="AD44" s="42">
        <v>0</v>
      </c>
      <c r="AE44" s="42">
        <v>0</v>
      </c>
      <c r="AF44" s="43"/>
      <c r="AG44" s="42">
        <v>0</v>
      </c>
      <c r="AH44" s="42">
        <v>0</v>
      </c>
      <c r="AI44" s="42">
        <v>0</v>
      </c>
      <c r="AJ44" s="43"/>
      <c r="AK44" s="30">
        <v>184774.77477477479</v>
      </c>
      <c r="AL44" s="42">
        <v>0</v>
      </c>
      <c r="AM44" s="30">
        <v>184774.77477477479</v>
      </c>
      <c r="AN44" s="43"/>
      <c r="AO44" s="30">
        <v>123183.18318318318</v>
      </c>
      <c r="AP44" s="42">
        <v>0</v>
      </c>
      <c r="AQ44" s="30">
        <v>123183.18318318318</v>
      </c>
      <c r="AR44" s="43"/>
      <c r="AS44" s="30">
        <v>197093.09309309308</v>
      </c>
      <c r="AT44" s="42">
        <v>0</v>
      </c>
      <c r="AU44" s="30">
        <v>197093.09309309308</v>
      </c>
      <c r="AV44" s="43"/>
      <c r="AW44" s="30">
        <v>92387.387387387396</v>
      </c>
      <c r="AX44" s="42">
        <v>0</v>
      </c>
      <c r="AY44" s="30">
        <v>92387.387387387396</v>
      </c>
      <c r="AZ44" s="43"/>
      <c r="BA44" s="30">
        <v>307957.95795795799</v>
      </c>
      <c r="BB44" s="42">
        <v>0</v>
      </c>
      <c r="BC44" s="30">
        <v>307957.95795795799</v>
      </c>
      <c r="BD44" s="43"/>
      <c r="BE44" s="30">
        <v>101626.12612612612</v>
      </c>
      <c r="BF44" s="42">
        <v>0</v>
      </c>
      <c r="BG44" s="30">
        <v>101626.12612612612</v>
      </c>
      <c r="BH44" s="43"/>
      <c r="BI44" s="42">
        <v>0</v>
      </c>
      <c r="BJ44" s="42">
        <v>0</v>
      </c>
      <c r="BK44" s="42">
        <v>0</v>
      </c>
      <c r="BL44" s="43"/>
      <c r="BM44" s="42">
        <v>18477.477477477478</v>
      </c>
      <c r="BN44" s="42">
        <v>0</v>
      </c>
      <c r="BO44" s="42">
        <v>18477.477477477478</v>
      </c>
      <c r="BQ44" s="42">
        <v>0</v>
      </c>
      <c r="BR44" s="42">
        <v>0</v>
      </c>
      <c r="BS44" s="42">
        <v>0</v>
      </c>
    </row>
    <row r="45" spans="2:71" ht="18" customHeight="1" x14ac:dyDescent="0.3">
      <c r="B45" s="72"/>
      <c r="C45" s="54"/>
      <c r="E45" s="69"/>
      <c r="F45" s="3"/>
      <c r="G45" s="53"/>
      <c r="I45" s="73"/>
      <c r="J45" s="55"/>
      <c r="K45" s="3"/>
      <c r="L45" s="78"/>
      <c r="M45" s="50"/>
      <c r="N45" s="60"/>
      <c r="O45" s="55"/>
      <c r="P45" s="60"/>
      <c r="Q45" s="55"/>
      <c r="R45" s="58"/>
      <c r="S45" s="55"/>
      <c r="T45" s="3"/>
      <c r="U45" s="29">
        <v>360000</v>
      </c>
      <c r="V45" s="42" t="s">
        <v>33</v>
      </c>
      <c r="W45" s="29">
        <v>360000</v>
      </c>
      <c r="Y45" s="42">
        <v>0</v>
      </c>
      <c r="Z45" s="42">
        <v>0</v>
      </c>
      <c r="AA45" s="42">
        <v>0</v>
      </c>
      <c r="AB45" s="43"/>
      <c r="AC45" s="42">
        <v>0</v>
      </c>
      <c r="AD45" s="42">
        <v>0</v>
      </c>
      <c r="AE45" s="42">
        <v>0</v>
      </c>
      <c r="AF45" s="43"/>
      <c r="AG45" s="42">
        <v>0</v>
      </c>
      <c r="AH45" s="42">
        <v>0</v>
      </c>
      <c r="AI45" s="42">
        <v>0</v>
      </c>
      <c r="AJ45" s="43"/>
      <c r="AK45" s="30">
        <v>140000</v>
      </c>
      <c r="AL45" s="42">
        <v>0</v>
      </c>
      <c r="AM45" s="30">
        <v>140000</v>
      </c>
      <c r="AN45" s="43"/>
      <c r="AO45" s="30">
        <v>130000</v>
      </c>
      <c r="AP45" s="42">
        <v>0</v>
      </c>
      <c r="AQ45" s="30">
        <v>130000</v>
      </c>
      <c r="AR45" s="43"/>
      <c r="AS45" s="30">
        <v>270000</v>
      </c>
      <c r="AT45" s="42">
        <v>0</v>
      </c>
      <c r="AU45" s="30">
        <v>270000</v>
      </c>
      <c r="AV45" s="43"/>
      <c r="AW45" s="30">
        <v>100000</v>
      </c>
      <c r="AX45" s="42">
        <v>0</v>
      </c>
      <c r="AY45" s="30">
        <v>100000</v>
      </c>
      <c r="AZ45" s="43"/>
      <c r="BA45" s="30">
        <v>170000</v>
      </c>
      <c r="BB45" s="42">
        <v>0</v>
      </c>
      <c r="BC45" s="30">
        <v>170000</v>
      </c>
      <c r="BD45" s="43"/>
      <c r="BE45" s="30">
        <v>80000</v>
      </c>
      <c r="BF45" s="42">
        <v>0</v>
      </c>
      <c r="BG45" s="30">
        <v>80000</v>
      </c>
      <c r="BH45" s="43"/>
      <c r="BI45" s="42">
        <v>0</v>
      </c>
      <c r="BJ45" s="42">
        <v>0</v>
      </c>
      <c r="BK45" s="42">
        <v>0</v>
      </c>
      <c r="BL45" s="43"/>
      <c r="BM45" s="42">
        <v>10000</v>
      </c>
      <c r="BN45" s="42">
        <v>0</v>
      </c>
      <c r="BO45" s="42">
        <v>10000</v>
      </c>
      <c r="BQ45" s="42">
        <v>0</v>
      </c>
      <c r="BR45" s="42">
        <v>0</v>
      </c>
      <c r="BS45" s="42">
        <v>0</v>
      </c>
    </row>
    <row r="46" spans="2:71" ht="6" customHeight="1" x14ac:dyDescent="0.3">
      <c r="B46" s="72"/>
      <c r="C46" s="3"/>
      <c r="E46" s="3"/>
      <c r="F46" s="3"/>
      <c r="G46" s="3"/>
      <c r="I46" s="7"/>
      <c r="J46" s="7"/>
      <c r="K46" s="3"/>
      <c r="L46" s="48"/>
      <c r="M46" s="48"/>
      <c r="N46" s="7"/>
      <c r="O46" s="7"/>
      <c r="P46" s="7"/>
      <c r="Q46" s="7"/>
      <c r="R46" s="7"/>
      <c r="S46" s="7"/>
      <c r="T46" s="3"/>
      <c r="U46" s="35"/>
      <c r="V46" s="35"/>
      <c r="W46" s="35"/>
      <c r="Y46" s="35"/>
      <c r="Z46" s="35"/>
      <c r="AA46" s="35"/>
      <c r="AB46" s="43"/>
      <c r="AC46" s="35"/>
      <c r="AD46" s="35"/>
      <c r="AE46" s="35"/>
      <c r="AF46" s="43"/>
      <c r="AG46" s="35"/>
      <c r="AH46" s="35"/>
      <c r="AI46" s="35"/>
      <c r="AJ46" s="43"/>
      <c r="AK46" s="35"/>
      <c r="AL46" s="35"/>
      <c r="AM46" s="35"/>
      <c r="AN46" s="43"/>
      <c r="AO46" s="35"/>
      <c r="AP46" s="35"/>
      <c r="AQ46" s="35"/>
      <c r="AR46" s="43"/>
      <c r="AS46" s="35"/>
      <c r="AT46" s="35"/>
      <c r="AU46" s="35"/>
      <c r="AV46" s="43"/>
      <c r="AW46" s="35"/>
      <c r="AX46" s="35"/>
      <c r="AY46" s="35"/>
      <c r="AZ46" s="43"/>
      <c r="BA46" s="35"/>
      <c r="BB46" s="35"/>
      <c r="BC46" s="35"/>
      <c r="BD46" s="43"/>
      <c r="BE46" s="35"/>
      <c r="BF46" s="35"/>
      <c r="BG46" s="35"/>
      <c r="BH46" s="43"/>
      <c r="BI46" s="35"/>
      <c r="BJ46" s="35"/>
      <c r="BK46" s="35"/>
      <c r="BL46" s="43"/>
      <c r="BM46" s="35"/>
      <c r="BN46" s="35"/>
      <c r="BO46" s="35"/>
      <c r="BQ46" s="35"/>
      <c r="BR46" s="35"/>
      <c r="BS46" s="35"/>
    </row>
    <row r="47" spans="2:71" ht="18" customHeight="1" x14ac:dyDescent="0.3">
      <c r="B47" s="72"/>
      <c r="C47" s="54" t="s">
        <v>57</v>
      </c>
      <c r="E47" s="69" t="s">
        <v>33</v>
      </c>
      <c r="F47" s="3"/>
      <c r="G47" s="53" t="s">
        <v>58</v>
      </c>
      <c r="I47" s="73">
        <v>32.86</v>
      </c>
      <c r="J47" s="55">
        <f>I47/1.95583</f>
        <v>16.801051216107741</v>
      </c>
      <c r="K47" s="3"/>
      <c r="L47" s="78" t="s">
        <v>33</v>
      </c>
      <c r="M47" s="50"/>
      <c r="N47" s="60">
        <f>I47*(100%+$N$11)</f>
        <v>32.86</v>
      </c>
      <c r="O47" s="55">
        <f>N47/1.95583</f>
        <v>16.801051216107741</v>
      </c>
      <c r="P47" s="60">
        <f>I47*(100%+$P$11)</f>
        <v>41.075000000000003</v>
      </c>
      <c r="Q47" s="55">
        <f>P47/1.95583</f>
        <v>21.001314020134675</v>
      </c>
      <c r="R47" s="58">
        <f>I47*(100%+$R$11)</f>
        <v>41.075000000000003</v>
      </c>
      <c r="S47" s="55">
        <f>R47/1.95583</f>
        <v>21.001314020134675</v>
      </c>
      <c r="T47" s="3"/>
      <c r="U47" s="29">
        <f>Y47+AC47+AG47+AK47+AO47+AS47+AW47+BA47+BE47+BI47+BM47+BQ47</f>
        <v>1025500.0000000001</v>
      </c>
      <c r="V47" s="42" t="s">
        <v>33</v>
      </c>
      <c r="W47" s="29">
        <v>1025500</v>
      </c>
      <c r="Y47" s="42">
        <v>0</v>
      </c>
      <c r="Z47" s="42">
        <v>0</v>
      </c>
      <c r="AA47" s="42">
        <v>0</v>
      </c>
      <c r="AB47" s="43"/>
      <c r="AC47" s="42">
        <v>0</v>
      </c>
      <c r="AD47" s="42">
        <v>0</v>
      </c>
      <c r="AE47" s="42">
        <v>0</v>
      </c>
      <c r="AF47" s="43"/>
      <c r="AG47" s="42">
        <v>0</v>
      </c>
      <c r="AH47" s="42">
        <v>0</v>
      </c>
      <c r="AI47" s="42">
        <v>0</v>
      </c>
      <c r="AJ47" s="43"/>
      <c r="AK47" s="30">
        <v>184774.77477477479</v>
      </c>
      <c r="AL47" s="42">
        <v>0</v>
      </c>
      <c r="AM47" s="30">
        <v>184774.77477477479</v>
      </c>
      <c r="AN47" s="43"/>
      <c r="AO47" s="30">
        <v>123183.18318318318</v>
      </c>
      <c r="AP47" s="42">
        <v>0</v>
      </c>
      <c r="AQ47" s="30">
        <v>123183.18318318318</v>
      </c>
      <c r="AR47" s="43"/>
      <c r="AS47" s="30">
        <v>197093.09309309308</v>
      </c>
      <c r="AT47" s="42">
        <v>0</v>
      </c>
      <c r="AU47" s="30">
        <v>197093.09309309308</v>
      </c>
      <c r="AV47" s="43"/>
      <c r="AW47" s="30">
        <v>92387.387387387396</v>
      </c>
      <c r="AX47" s="42">
        <v>0</v>
      </c>
      <c r="AY47" s="30">
        <v>92387.387387387396</v>
      </c>
      <c r="AZ47" s="43"/>
      <c r="BA47" s="30">
        <v>307957.95795795799</v>
      </c>
      <c r="BB47" s="42">
        <v>0</v>
      </c>
      <c r="BC47" s="30">
        <v>307957.95795795799</v>
      </c>
      <c r="BD47" s="43"/>
      <c r="BE47" s="30">
        <v>101626.12612612612</v>
      </c>
      <c r="BF47" s="42">
        <v>0</v>
      </c>
      <c r="BG47" s="30">
        <v>101626.12612612612</v>
      </c>
      <c r="BH47" s="43"/>
      <c r="BI47" s="42">
        <v>0</v>
      </c>
      <c r="BJ47" s="42">
        <v>0</v>
      </c>
      <c r="BK47" s="42">
        <v>0</v>
      </c>
      <c r="BL47" s="43"/>
      <c r="BM47" s="42">
        <v>18477.477477477478</v>
      </c>
      <c r="BN47" s="42">
        <v>0</v>
      </c>
      <c r="BO47" s="42">
        <v>18477.477477477478</v>
      </c>
      <c r="BQ47" s="42">
        <v>0</v>
      </c>
      <c r="BR47" s="42">
        <v>0</v>
      </c>
      <c r="BS47" s="42">
        <v>0</v>
      </c>
    </row>
    <row r="48" spans="2:71" ht="18" customHeight="1" x14ac:dyDescent="0.3">
      <c r="B48" s="72"/>
      <c r="C48" s="54"/>
      <c r="E48" s="69"/>
      <c r="F48" s="3"/>
      <c r="G48" s="53"/>
      <c r="I48" s="73"/>
      <c r="J48" s="55"/>
      <c r="K48" s="3"/>
      <c r="L48" s="78"/>
      <c r="M48" s="50"/>
      <c r="N48" s="60"/>
      <c r="O48" s="55"/>
      <c r="P48" s="60"/>
      <c r="Q48" s="55"/>
      <c r="R48" s="58"/>
      <c r="S48" s="55"/>
      <c r="T48" s="3"/>
      <c r="U48" s="29">
        <v>360000</v>
      </c>
      <c r="V48" s="42" t="s">
        <v>33</v>
      </c>
      <c r="W48" s="29">
        <v>360000</v>
      </c>
      <c r="Y48" s="42">
        <v>0</v>
      </c>
      <c r="Z48" s="42">
        <v>0</v>
      </c>
      <c r="AA48" s="42">
        <v>0</v>
      </c>
      <c r="AB48" s="43"/>
      <c r="AC48" s="42">
        <v>0</v>
      </c>
      <c r="AD48" s="42">
        <v>0</v>
      </c>
      <c r="AE48" s="42">
        <v>0</v>
      </c>
      <c r="AF48" s="43"/>
      <c r="AG48" s="42">
        <v>0</v>
      </c>
      <c r="AH48" s="42">
        <v>0</v>
      </c>
      <c r="AI48" s="42">
        <v>0</v>
      </c>
      <c r="AJ48" s="43"/>
      <c r="AK48" s="30">
        <v>140000</v>
      </c>
      <c r="AL48" s="42">
        <v>0</v>
      </c>
      <c r="AM48" s="30">
        <v>140000</v>
      </c>
      <c r="AN48" s="43"/>
      <c r="AO48" s="30">
        <v>130000</v>
      </c>
      <c r="AP48" s="42">
        <v>0</v>
      </c>
      <c r="AQ48" s="30">
        <v>130000</v>
      </c>
      <c r="AR48" s="43"/>
      <c r="AS48" s="30">
        <v>270000</v>
      </c>
      <c r="AT48" s="42">
        <v>0</v>
      </c>
      <c r="AU48" s="30">
        <v>270000</v>
      </c>
      <c r="AV48" s="43"/>
      <c r="AW48" s="30">
        <v>100000</v>
      </c>
      <c r="AX48" s="42">
        <v>0</v>
      </c>
      <c r="AY48" s="30">
        <v>100000</v>
      </c>
      <c r="AZ48" s="43"/>
      <c r="BA48" s="30">
        <v>170000</v>
      </c>
      <c r="BB48" s="42">
        <v>0</v>
      </c>
      <c r="BC48" s="30">
        <v>170000</v>
      </c>
      <c r="BD48" s="43"/>
      <c r="BE48" s="30">
        <v>80000</v>
      </c>
      <c r="BF48" s="42">
        <v>0</v>
      </c>
      <c r="BG48" s="30">
        <v>80000</v>
      </c>
      <c r="BH48" s="43"/>
      <c r="BI48" s="42">
        <v>0</v>
      </c>
      <c r="BJ48" s="42">
        <v>0</v>
      </c>
      <c r="BK48" s="42">
        <v>0</v>
      </c>
      <c r="BL48" s="43"/>
      <c r="BM48" s="42">
        <v>10000</v>
      </c>
      <c r="BN48" s="42">
        <v>0</v>
      </c>
      <c r="BO48" s="42">
        <v>10000</v>
      </c>
      <c r="BQ48" s="42">
        <v>0</v>
      </c>
      <c r="BR48" s="42">
        <v>0</v>
      </c>
      <c r="BS48" s="42">
        <v>0</v>
      </c>
    </row>
    <row r="49" spans="2:71" ht="6" customHeight="1" x14ac:dyDescent="0.3">
      <c r="B49" s="72"/>
      <c r="C49" s="3"/>
      <c r="E49" s="5"/>
      <c r="F49" s="3"/>
      <c r="G49" s="3"/>
      <c r="I49" s="7"/>
      <c r="J49" s="7"/>
      <c r="K49" s="3"/>
      <c r="L49" s="48"/>
      <c r="M49" s="48"/>
      <c r="N49" s="7"/>
      <c r="O49" s="7"/>
      <c r="P49" s="7"/>
      <c r="Q49" s="7"/>
      <c r="R49" s="7"/>
      <c r="S49" s="7"/>
      <c r="T49" s="3"/>
      <c r="U49" s="35"/>
      <c r="V49" s="45"/>
      <c r="W49" s="35"/>
      <c r="Y49" s="45"/>
      <c r="Z49" s="45"/>
      <c r="AA49" s="45"/>
      <c r="AB49" s="43"/>
      <c r="AC49" s="45"/>
      <c r="AD49" s="45"/>
      <c r="AE49" s="45"/>
      <c r="AF49" s="43"/>
      <c r="AG49" s="45"/>
      <c r="AH49" s="45"/>
      <c r="AI49" s="45"/>
      <c r="AJ49" s="43"/>
      <c r="AK49" s="35"/>
      <c r="AL49" s="45"/>
      <c r="AM49" s="35"/>
      <c r="AN49" s="43"/>
      <c r="AO49" s="35"/>
      <c r="AP49" s="45"/>
      <c r="AQ49" s="35"/>
      <c r="AR49" s="43"/>
      <c r="AS49" s="35"/>
      <c r="AT49" s="45"/>
      <c r="AU49" s="35"/>
      <c r="AV49" s="43"/>
      <c r="AW49" s="35"/>
      <c r="AX49" s="45"/>
      <c r="AY49" s="35"/>
      <c r="AZ49" s="43"/>
      <c r="BA49" s="35"/>
      <c r="BB49" s="45"/>
      <c r="BC49" s="35"/>
      <c r="BD49" s="43"/>
      <c r="BE49" s="35"/>
      <c r="BF49" s="45"/>
      <c r="BG49" s="35"/>
      <c r="BH49" s="43"/>
      <c r="BI49" s="45"/>
      <c r="BJ49" s="45"/>
      <c r="BK49" s="45"/>
      <c r="BL49" s="43"/>
      <c r="BM49" s="45"/>
      <c r="BN49" s="45"/>
      <c r="BO49" s="45"/>
      <c r="BQ49" s="45"/>
      <c r="BR49" s="45"/>
      <c r="BS49" s="45"/>
    </row>
    <row r="50" spans="2:71" ht="18" customHeight="1" x14ac:dyDescent="0.3">
      <c r="B50" s="72"/>
      <c r="C50" s="54" t="s">
        <v>59</v>
      </c>
      <c r="E50" s="69" t="s">
        <v>33</v>
      </c>
      <c r="F50" s="3"/>
      <c r="G50" s="53" t="s">
        <v>60</v>
      </c>
      <c r="I50" s="73">
        <v>32.86</v>
      </c>
      <c r="J50" s="55">
        <f>I50/1.95583</f>
        <v>16.801051216107741</v>
      </c>
      <c r="K50" s="3"/>
      <c r="L50" s="78" t="s">
        <v>33</v>
      </c>
      <c r="M50" s="50"/>
      <c r="N50" s="60">
        <f>I50*(100%+$N$11)</f>
        <v>32.86</v>
      </c>
      <c r="O50" s="55">
        <f>N50/1.95583</f>
        <v>16.801051216107741</v>
      </c>
      <c r="P50" s="60">
        <f>I50*(100%+$P$11)</f>
        <v>41.075000000000003</v>
      </c>
      <c r="Q50" s="55">
        <f>P50/1.95583</f>
        <v>21.001314020134675</v>
      </c>
      <c r="R50" s="58">
        <f>I50*(100%+$R$11)</f>
        <v>41.075000000000003</v>
      </c>
      <c r="S50" s="55">
        <f>R50/1.95583</f>
        <v>21.001314020134675</v>
      </c>
      <c r="T50" s="3"/>
      <c r="U50" s="29">
        <f>Y50+AC50+AG50+AK50+AO50+AS50+AW50+BA50+BE50+BI50+BM50+BQ50</f>
        <v>1025500.0000000001</v>
      </c>
      <c r="V50" s="42" t="s">
        <v>33</v>
      </c>
      <c r="W50" s="29">
        <v>1025500</v>
      </c>
      <c r="Y50" s="42">
        <v>0</v>
      </c>
      <c r="Z50" s="42">
        <v>0</v>
      </c>
      <c r="AA50" s="42">
        <v>0</v>
      </c>
      <c r="AB50" s="43"/>
      <c r="AC50" s="42">
        <v>0</v>
      </c>
      <c r="AD50" s="42">
        <v>0</v>
      </c>
      <c r="AE50" s="42">
        <v>0</v>
      </c>
      <c r="AF50" s="43"/>
      <c r="AG50" s="42">
        <v>0</v>
      </c>
      <c r="AH50" s="42">
        <v>0</v>
      </c>
      <c r="AI50" s="42">
        <v>0</v>
      </c>
      <c r="AJ50" s="43"/>
      <c r="AK50" s="30">
        <v>184774.77477477479</v>
      </c>
      <c r="AL50" s="42">
        <v>0</v>
      </c>
      <c r="AM50" s="30">
        <v>184774.77477477479</v>
      </c>
      <c r="AN50" s="43"/>
      <c r="AO50" s="30">
        <v>123183.18318318318</v>
      </c>
      <c r="AP50" s="42">
        <v>0</v>
      </c>
      <c r="AQ50" s="30">
        <v>123183.18318318318</v>
      </c>
      <c r="AR50" s="43"/>
      <c r="AS50" s="30">
        <v>197093.09309309308</v>
      </c>
      <c r="AT50" s="42">
        <v>0</v>
      </c>
      <c r="AU50" s="30">
        <v>197093.09309309308</v>
      </c>
      <c r="AV50" s="43"/>
      <c r="AW50" s="30">
        <v>92387.387387387396</v>
      </c>
      <c r="AX50" s="42">
        <v>0</v>
      </c>
      <c r="AY50" s="30">
        <v>92387.387387387396</v>
      </c>
      <c r="AZ50" s="43"/>
      <c r="BA50" s="30">
        <v>307957.95795795799</v>
      </c>
      <c r="BB50" s="42">
        <v>0</v>
      </c>
      <c r="BC50" s="30">
        <v>307957.95795795799</v>
      </c>
      <c r="BD50" s="43"/>
      <c r="BE50" s="30">
        <v>101626.12612612612</v>
      </c>
      <c r="BF50" s="42">
        <v>0</v>
      </c>
      <c r="BG50" s="30">
        <v>101626.12612612612</v>
      </c>
      <c r="BH50" s="43"/>
      <c r="BI50" s="42">
        <v>0</v>
      </c>
      <c r="BJ50" s="42">
        <v>0</v>
      </c>
      <c r="BK50" s="42">
        <v>0</v>
      </c>
      <c r="BL50" s="43"/>
      <c r="BM50" s="42">
        <v>18477.477477477478</v>
      </c>
      <c r="BN50" s="42">
        <v>0</v>
      </c>
      <c r="BO50" s="42">
        <v>18477.477477477478</v>
      </c>
      <c r="BQ50" s="42">
        <v>0</v>
      </c>
      <c r="BR50" s="42">
        <v>0</v>
      </c>
      <c r="BS50" s="42">
        <v>0</v>
      </c>
    </row>
    <row r="51" spans="2:71" ht="18" customHeight="1" x14ac:dyDescent="0.3">
      <c r="B51" s="72"/>
      <c r="C51" s="54"/>
      <c r="E51" s="69"/>
      <c r="F51" s="3"/>
      <c r="G51" s="53"/>
      <c r="I51" s="73"/>
      <c r="J51" s="55"/>
      <c r="K51" s="3"/>
      <c r="L51" s="78"/>
      <c r="M51" s="50"/>
      <c r="N51" s="60"/>
      <c r="O51" s="55"/>
      <c r="P51" s="60"/>
      <c r="Q51" s="55"/>
      <c r="R51" s="58"/>
      <c r="S51" s="55"/>
      <c r="T51" s="3"/>
      <c r="U51" s="29">
        <v>360000</v>
      </c>
      <c r="V51" s="42" t="s">
        <v>33</v>
      </c>
      <c r="W51" s="29">
        <v>360000</v>
      </c>
      <c r="Y51" s="42">
        <v>0</v>
      </c>
      <c r="Z51" s="42">
        <v>0</v>
      </c>
      <c r="AA51" s="42">
        <v>0</v>
      </c>
      <c r="AB51" s="43"/>
      <c r="AC51" s="42">
        <v>0</v>
      </c>
      <c r="AD51" s="42">
        <v>0</v>
      </c>
      <c r="AE51" s="42">
        <v>0</v>
      </c>
      <c r="AF51" s="43"/>
      <c r="AG51" s="42">
        <v>0</v>
      </c>
      <c r="AH51" s="42">
        <v>0</v>
      </c>
      <c r="AI51" s="42">
        <v>0</v>
      </c>
      <c r="AJ51" s="43"/>
      <c r="AK51" s="30">
        <v>140000</v>
      </c>
      <c r="AL51" s="42">
        <v>0</v>
      </c>
      <c r="AM51" s="30">
        <v>140000</v>
      </c>
      <c r="AN51" s="43"/>
      <c r="AO51" s="30">
        <v>130000</v>
      </c>
      <c r="AP51" s="42">
        <v>0</v>
      </c>
      <c r="AQ51" s="30">
        <v>130000</v>
      </c>
      <c r="AR51" s="43"/>
      <c r="AS51" s="30">
        <v>270000</v>
      </c>
      <c r="AT51" s="42">
        <v>0</v>
      </c>
      <c r="AU51" s="30">
        <v>270000</v>
      </c>
      <c r="AV51" s="43"/>
      <c r="AW51" s="30">
        <v>100000</v>
      </c>
      <c r="AX51" s="42">
        <v>0</v>
      </c>
      <c r="AY51" s="30">
        <v>100000</v>
      </c>
      <c r="AZ51" s="43"/>
      <c r="BA51" s="30">
        <v>170000</v>
      </c>
      <c r="BB51" s="42">
        <v>0</v>
      </c>
      <c r="BC51" s="30">
        <v>170000</v>
      </c>
      <c r="BD51" s="43"/>
      <c r="BE51" s="30">
        <v>80000</v>
      </c>
      <c r="BF51" s="42">
        <v>0</v>
      </c>
      <c r="BG51" s="30">
        <v>80000</v>
      </c>
      <c r="BH51" s="43"/>
      <c r="BI51" s="42">
        <v>0</v>
      </c>
      <c r="BJ51" s="42">
        <v>0</v>
      </c>
      <c r="BK51" s="42">
        <v>0</v>
      </c>
      <c r="BL51" s="43"/>
      <c r="BM51" s="42">
        <v>10000</v>
      </c>
      <c r="BN51" s="42">
        <v>0</v>
      </c>
      <c r="BO51" s="42">
        <v>10000</v>
      </c>
      <c r="BQ51" s="42">
        <v>0</v>
      </c>
      <c r="BR51" s="42">
        <v>0</v>
      </c>
      <c r="BS51" s="42">
        <v>0</v>
      </c>
    </row>
    <row r="52" spans="2:71" ht="6" customHeight="1" x14ac:dyDescent="0.3">
      <c r="B52" s="72"/>
      <c r="C52" s="3"/>
      <c r="E52" s="5"/>
      <c r="F52" s="3"/>
      <c r="G52" s="3"/>
      <c r="I52" s="7"/>
      <c r="J52" s="7"/>
      <c r="K52" s="3"/>
      <c r="L52" s="48"/>
      <c r="M52" s="48"/>
      <c r="N52" s="7"/>
      <c r="O52" s="7"/>
      <c r="P52" s="7"/>
      <c r="Q52" s="7"/>
      <c r="R52" s="7"/>
      <c r="S52" s="7"/>
      <c r="T52" s="3"/>
      <c r="U52" s="35"/>
      <c r="V52" s="45"/>
      <c r="W52" s="35"/>
      <c r="Y52" s="45"/>
      <c r="Z52" s="45"/>
      <c r="AA52" s="45"/>
      <c r="AB52" s="43"/>
      <c r="AC52" s="45"/>
      <c r="AD52" s="45"/>
      <c r="AE52" s="45"/>
      <c r="AF52" s="43"/>
      <c r="AG52" s="45"/>
      <c r="AH52" s="45"/>
      <c r="AI52" s="45"/>
      <c r="AJ52" s="43"/>
      <c r="AK52" s="35"/>
      <c r="AL52" s="45"/>
      <c r="AM52" s="35"/>
      <c r="AN52" s="43"/>
      <c r="AO52" s="35"/>
      <c r="AP52" s="45"/>
      <c r="AQ52" s="35"/>
      <c r="AR52" s="43"/>
      <c r="AS52" s="35"/>
      <c r="AT52" s="45"/>
      <c r="AU52" s="35"/>
      <c r="AV52" s="43"/>
      <c r="AW52" s="35"/>
      <c r="AX52" s="45"/>
      <c r="AY52" s="35"/>
      <c r="AZ52" s="43"/>
      <c r="BA52" s="35"/>
      <c r="BB52" s="45"/>
      <c r="BC52" s="35"/>
      <c r="BD52" s="43"/>
      <c r="BE52" s="35"/>
      <c r="BF52" s="45"/>
      <c r="BG52" s="35"/>
      <c r="BH52" s="43"/>
      <c r="BI52" s="45"/>
      <c r="BJ52" s="45"/>
      <c r="BK52" s="45"/>
      <c r="BL52" s="43"/>
      <c r="BM52" s="45"/>
      <c r="BN52" s="45"/>
      <c r="BO52" s="45"/>
      <c r="BQ52" s="45"/>
      <c r="BR52" s="45"/>
      <c r="BS52" s="45"/>
    </row>
    <row r="53" spans="2:71" ht="18.600000000000001" customHeight="1" x14ac:dyDescent="0.3">
      <c r="B53" s="72"/>
      <c r="C53" s="54" t="s">
        <v>61</v>
      </c>
      <c r="E53" s="69" t="s">
        <v>33</v>
      </c>
      <c r="F53" s="3"/>
      <c r="G53" s="53" t="s">
        <v>60</v>
      </c>
      <c r="I53" s="73">
        <v>32.86</v>
      </c>
      <c r="J53" s="55">
        <f>I53/1.95583</f>
        <v>16.801051216107741</v>
      </c>
      <c r="K53" s="3"/>
      <c r="L53" s="78" t="s">
        <v>33</v>
      </c>
      <c r="M53" s="50"/>
      <c r="N53" s="60">
        <f>I53*(100%+$N$11)</f>
        <v>32.86</v>
      </c>
      <c r="O53" s="55">
        <f>N53/1.95583</f>
        <v>16.801051216107741</v>
      </c>
      <c r="P53" s="60">
        <f>I53*(100%+$P$11)</f>
        <v>41.075000000000003</v>
      </c>
      <c r="Q53" s="55">
        <f>P53/1.95583</f>
        <v>21.001314020134675</v>
      </c>
      <c r="R53" s="58">
        <f>I53*(100%+$R$11)</f>
        <v>41.075000000000003</v>
      </c>
      <c r="S53" s="55">
        <f>R53/1.95583</f>
        <v>21.001314020134675</v>
      </c>
      <c r="T53" s="3"/>
      <c r="U53" s="29">
        <f>Y53+AC53+AG53+AK53+AO53+AS53+AW53+BA53+BE53+BI53+BM53+BQ53</f>
        <v>1025500.0000000001</v>
      </c>
      <c r="V53" s="42" t="s">
        <v>33</v>
      </c>
      <c r="W53" s="29">
        <v>1025500</v>
      </c>
      <c r="Y53" s="42">
        <v>0</v>
      </c>
      <c r="Z53" s="42">
        <v>0</v>
      </c>
      <c r="AA53" s="42">
        <v>0</v>
      </c>
      <c r="AB53" s="43"/>
      <c r="AC53" s="42">
        <v>0</v>
      </c>
      <c r="AD53" s="42">
        <v>0</v>
      </c>
      <c r="AE53" s="42">
        <v>0</v>
      </c>
      <c r="AF53" s="43"/>
      <c r="AG53" s="42">
        <v>0</v>
      </c>
      <c r="AH53" s="42">
        <v>0</v>
      </c>
      <c r="AI53" s="42">
        <v>0</v>
      </c>
      <c r="AJ53" s="43"/>
      <c r="AK53" s="30">
        <v>184774.77477477479</v>
      </c>
      <c r="AL53" s="42">
        <v>0</v>
      </c>
      <c r="AM53" s="30">
        <v>184774.77477477479</v>
      </c>
      <c r="AN53" s="43"/>
      <c r="AO53" s="30">
        <v>123183.18318318318</v>
      </c>
      <c r="AP53" s="42">
        <v>0</v>
      </c>
      <c r="AQ53" s="30">
        <v>123183.18318318318</v>
      </c>
      <c r="AR53" s="43"/>
      <c r="AS53" s="30">
        <v>197093.09309309308</v>
      </c>
      <c r="AT53" s="42">
        <v>0</v>
      </c>
      <c r="AU53" s="30">
        <v>197093.09309309308</v>
      </c>
      <c r="AV53" s="43"/>
      <c r="AW53" s="30">
        <v>92387.387387387396</v>
      </c>
      <c r="AX53" s="42">
        <v>0</v>
      </c>
      <c r="AY53" s="30">
        <v>92387.387387387396</v>
      </c>
      <c r="AZ53" s="43"/>
      <c r="BA53" s="30">
        <v>307957.95795795799</v>
      </c>
      <c r="BB53" s="42">
        <v>0</v>
      </c>
      <c r="BC53" s="30">
        <v>307957.95795795799</v>
      </c>
      <c r="BD53" s="43"/>
      <c r="BE53" s="30">
        <v>101626.12612612612</v>
      </c>
      <c r="BF53" s="42">
        <v>0</v>
      </c>
      <c r="BG53" s="30">
        <v>101626.12612612612</v>
      </c>
      <c r="BH53" s="43"/>
      <c r="BI53" s="42">
        <v>0</v>
      </c>
      <c r="BJ53" s="42">
        <v>0</v>
      </c>
      <c r="BK53" s="42">
        <v>0</v>
      </c>
      <c r="BL53" s="43"/>
      <c r="BM53" s="42">
        <v>18477.477477477478</v>
      </c>
      <c r="BN53" s="42">
        <v>0</v>
      </c>
      <c r="BO53" s="42">
        <v>18477.477477477478</v>
      </c>
      <c r="BQ53" s="42">
        <v>0</v>
      </c>
      <c r="BR53" s="42">
        <v>0</v>
      </c>
      <c r="BS53" s="42">
        <v>0</v>
      </c>
    </row>
    <row r="54" spans="2:71" ht="18" customHeight="1" x14ac:dyDescent="0.3">
      <c r="B54" s="72"/>
      <c r="C54" s="54"/>
      <c r="E54" s="69"/>
      <c r="F54" s="3"/>
      <c r="G54" s="53"/>
      <c r="I54" s="73"/>
      <c r="J54" s="55"/>
      <c r="K54" s="3"/>
      <c r="L54" s="78"/>
      <c r="M54" s="50"/>
      <c r="N54" s="60"/>
      <c r="O54" s="55"/>
      <c r="P54" s="60"/>
      <c r="Q54" s="55"/>
      <c r="R54" s="58"/>
      <c r="S54" s="55"/>
      <c r="T54" s="3"/>
      <c r="U54" s="29">
        <v>360000</v>
      </c>
      <c r="V54" s="42" t="s">
        <v>33</v>
      </c>
      <c r="W54" s="29">
        <v>360000</v>
      </c>
      <c r="Y54" s="42">
        <v>0</v>
      </c>
      <c r="Z54" s="42">
        <v>0</v>
      </c>
      <c r="AA54" s="42">
        <v>0</v>
      </c>
      <c r="AB54" s="43"/>
      <c r="AC54" s="42">
        <v>0</v>
      </c>
      <c r="AD54" s="42">
        <v>0</v>
      </c>
      <c r="AE54" s="42">
        <v>0</v>
      </c>
      <c r="AF54" s="43"/>
      <c r="AG54" s="42">
        <v>0</v>
      </c>
      <c r="AH54" s="42">
        <v>0</v>
      </c>
      <c r="AI54" s="42">
        <v>0</v>
      </c>
      <c r="AJ54" s="43"/>
      <c r="AK54" s="30">
        <v>140000</v>
      </c>
      <c r="AL54" s="42">
        <v>0</v>
      </c>
      <c r="AM54" s="30">
        <v>140000</v>
      </c>
      <c r="AN54" s="43"/>
      <c r="AO54" s="30">
        <v>130000</v>
      </c>
      <c r="AP54" s="42">
        <v>0</v>
      </c>
      <c r="AQ54" s="30">
        <v>130000</v>
      </c>
      <c r="AR54" s="43"/>
      <c r="AS54" s="30">
        <v>270000</v>
      </c>
      <c r="AT54" s="42">
        <v>0</v>
      </c>
      <c r="AU54" s="30">
        <v>270000</v>
      </c>
      <c r="AV54" s="43"/>
      <c r="AW54" s="30">
        <v>100000</v>
      </c>
      <c r="AX54" s="42">
        <v>0</v>
      </c>
      <c r="AY54" s="30">
        <v>100000</v>
      </c>
      <c r="AZ54" s="43"/>
      <c r="BA54" s="30">
        <v>170000</v>
      </c>
      <c r="BB54" s="42">
        <v>0</v>
      </c>
      <c r="BC54" s="30">
        <v>170000</v>
      </c>
      <c r="BD54" s="43"/>
      <c r="BE54" s="30">
        <v>80000</v>
      </c>
      <c r="BF54" s="42">
        <v>0</v>
      </c>
      <c r="BG54" s="30">
        <v>80000</v>
      </c>
      <c r="BH54" s="43"/>
      <c r="BI54" s="42">
        <v>0</v>
      </c>
      <c r="BJ54" s="42">
        <v>0</v>
      </c>
      <c r="BK54" s="42">
        <v>0</v>
      </c>
      <c r="BL54" s="43"/>
      <c r="BM54" s="42">
        <v>10000</v>
      </c>
      <c r="BN54" s="42">
        <v>0</v>
      </c>
      <c r="BO54" s="42">
        <v>10000</v>
      </c>
      <c r="BQ54" s="42">
        <v>0</v>
      </c>
      <c r="BR54" s="42">
        <v>0</v>
      </c>
      <c r="BS54" s="42">
        <v>0</v>
      </c>
    </row>
    <row r="55" spans="2:71" ht="6" customHeight="1" x14ac:dyDescent="0.3">
      <c r="B55" s="72"/>
      <c r="C55" s="3"/>
      <c r="E55" s="5"/>
      <c r="F55" s="3"/>
      <c r="G55" s="3"/>
      <c r="I55" s="7"/>
      <c r="J55" s="7"/>
      <c r="K55" s="3"/>
      <c r="L55" s="48"/>
      <c r="M55" s="48"/>
      <c r="N55" s="7"/>
      <c r="O55" s="7"/>
      <c r="P55" s="7"/>
      <c r="Q55" s="7"/>
      <c r="R55" s="7"/>
      <c r="S55" s="7"/>
      <c r="T55" s="3"/>
      <c r="U55" s="35"/>
      <c r="V55" s="45"/>
      <c r="W55" s="35"/>
      <c r="Y55" s="45"/>
      <c r="Z55" s="45"/>
      <c r="AA55" s="45"/>
      <c r="AB55" s="43"/>
      <c r="AC55" s="45"/>
      <c r="AD55" s="45"/>
      <c r="AE55" s="45"/>
      <c r="AF55" s="43"/>
      <c r="AG55" s="45"/>
      <c r="AH55" s="45"/>
      <c r="AI55" s="45"/>
      <c r="AJ55" s="43"/>
      <c r="AK55" s="35"/>
      <c r="AL55" s="45"/>
      <c r="AM55" s="35"/>
      <c r="AN55" s="43"/>
      <c r="AO55" s="35"/>
      <c r="AP55" s="45"/>
      <c r="AQ55" s="35"/>
      <c r="AR55" s="43"/>
      <c r="AS55" s="35"/>
      <c r="AT55" s="45"/>
      <c r="AU55" s="35"/>
      <c r="AV55" s="43"/>
      <c r="AW55" s="35"/>
      <c r="AX55" s="45"/>
      <c r="AY55" s="35"/>
      <c r="AZ55" s="43"/>
      <c r="BA55" s="35"/>
      <c r="BB55" s="45"/>
      <c r="BC55" s="35"/>
      <c r="BD55" s="43"/>
      <c r="BE55" s="35"/>
      <c r="BF55" s="45"/>
      <c r="BG55" s="35"/>
      <c r="BH55" s="43"/>
      <c r="BI55" s="45"/>
      <c r="BJ55" s="45"/>
      <c r="BK55" s="45"/>
      <c r="BL55" s="43"/>
      <c r="BM55" s="45"/>
      <c r="BN55" s="45"/>
      <c r="BO55" s="45"/>
      <c r="BQ55" s="45"/>
      <c r="BR55" s="45"/>
      <c r="BS55" s="45"/>
    </row>
    <row r="56" spans="2:71" ht="18" customHeight="1" x14ac:dyDescent="0.3">
      <c r="B56" s="72"/>
      <c r="C56" s="54" t="s">
        <v>62</v>
      </c>
      <c r="E56" s="69" t="s">
        <v>33</v>
      </c>
      <c r="F56" s="3"/>
      <c r="G56" s="53" t="s">
        <v>32</v>
      </c>
      <c r="I56" s="73">
        <v>32.86</v>
      </c>
      <c r="J56" s="55">
        <f>I56/1.95583</f>
        <v>16.801051216107741</v>
      </c>
      <c r="K56" s="3"/>
      <c r="L56" s="78" t="s">
        <v>33</v>
      </c>
      <c r="M56" s="50"/>
      <c r="N56" s="60">
        <f>I56*(100%+$N$11)</f>
        <v>32.86</v>
      </c>
      <c r="O56" s="55">
        <f>N56/1.95583</f>
        <v>16.801051216107741</v>
      </c>
      <c r="P56" s="60">
        <f>I56*(100%+$P$11)</f>
        <v>41.075000000000003</v>
      </c>
      <c r="Q56" s="55">
        <f>P56/1.95583</f>
        <v>21.001314020134675</v>
      </c>
      <c r="R56" s="58">
        <f>I56*(100%+$R$11)</f>
        <v>41.075000000000003</v>
      </c>
      <c r="S56" s="55">
        <f>R56/1.95583</f>
        <v>21.001314020134675</v>
      </c>
      <c r="T56" s="3"/>
      <c r="U56" s="29">
        <f>Y56+AC56+AG56+AK56+AO56+AS56+AW56+BA56+BE56+BI56+BM56+BQ56</f>
        <v>1025500.0000000001</v>
      </c>
      <c r="V56" s="42" t="s">
        <v>33</v>
      </c>
      <c r="W56" s="29">
        <v>1025500</v>
      </c>
      <c r="Y56" s="42">
        <v>0</v>
      </c>
      <c r="Z56" s="42">
        <v>0</v>
      </c>
      <c r="AA56" s="42">
        <v>0</v>
      </c>
      <c r="AB56" s="43"/>
      <c r="AC56" s="42">
        <v>0</v>
      </c>
      <c r="AD56" s="42">
        <v>0</v>
      </c>
      <c r="AE56" s="42">
        <v>0</v>
      </c>
      <c r="AF56" s="43"/>
      <c r="AG56" s="42">
        <v>0</v>
      </c>
      <c r="AH56" s="42">
        <v>0</v>
      </c>
      <c r="AI56" s="42">
        <v>0</v>
      </c>
      <c r="AJ56" s="43"/>
      <c r="AK56" s="30">
        <v>184774.77477477479</v>
      </c>
      <c r="AL56" s="42">
        <v>0</v>
      </c>
      <c r="AM56" s="30">
        <v>184774.77477477479</v>
      </c>
      <c r="AN56" s="43"/>
      <c r="AO56" s="30">
        <v>123183.18318318318</v>
      </c>
      <c r="AP56" s="42">
        <v>0</v>
      </c>
      <c r="AQ56" s="30">
        <v>123183.18318318318</v>
      </c>
      <c r="AR56" s="43"/>
      <c r="AS56" s="30">
        <v>197093.09309309308</v>
      </c>
      <c r="AT56" s="42">
        <v>0</v>
      </c>
      <c r="AU56" s="30">
        <v>197093.09309309308</v>
      </c>
      <c r="AV56" s="43"/>
      <c r="AW56" s="30">
        <v>92387.387387387396</v>
      </c>
      <c r="AX56" s="42">
        <v>0</v>
      </c>
      <c r="AY56" s="30">
        <v>92387.387387387396</v>
      </c>
      <c r="AZ56" s="43"/>
      <c r="BA56" s="30">
        <v>307957.95795795799</v>
      </c>
      <c r="BB56" s="42">
        <v>0</v>
      </c>
      <c r="BC56" s="30">
        <v>307957.95795795799</v>
      </c>
      <c r="BD56" s="43"/>
      <c r="BE56" s="30">
        <v>101626.12612612612</v>
      </c>
      <c r="BF56" s="42">
        <v>0</v>
      </c>
      <c r="BG56" s="30">
        <v>101626.12612612612</v>
      </c>
      <c r="BH56" s="43"/>
      <c r="BI56" s="42">
        <v>0</v>
      </c>
      <c r="BJ56" s="42">
        <v>0</v>
      </c>
      <c r="BK56" s="42">
        <v>0</v>
      </c>
      <c r="BL56" s="43"/>
      <c r="BM56" s="42">
        <v>18477.477477477478</v>
      </c>
      <c r="BN56" s="42">
        <v>0</v>
      </c>
      <c r="BO56" s="42">
        <v>18477.477477477478</v>
      </c>
      <c r="BQ56" s="42">
        <v>0</v>
      </c>
      <c r="BR56" s="42">
        <v>0</v>
      </c>
      <c r="BS56" s="42">
        <v>0</v>
      </c>
    </row>
    <row r="57" spans="2:71" ht="18" customHeight="1" x14ac:dyDescent="0.3">
      <c r="B57" s="72"/>
      <c r="C57" s="54"/>
      <c r="E57" s="69"/>
      <c r="F57" s="3"/>
      <c r="G57" s="53"/>
      <c r="I57" s="73"/>
      <c r="J57" s="55"/>
      <c r="K57" s="3"/>
      <c r="L57" s="78"/>
      <c r="M57" s="50"/>
      <c r="N57" s="60"/>
      <c r="O57" s="55"/>
      <c r="P57" s="60"/>
      <c r="Q57" s="55"/>
      <c r="R57" s="58"/>
      <c r="S57" s="55"/>
      <c r="T57" s="3"/>
      <c r="U57" s="29">
        <v>360000</v>
      </c>
      <c r="V57" s="42" t="s">
        <v>33</v>
      </c>
      <c r="W57" s="29">
        <v>360000</v>
      </c>
      <c r="Y57" s="42">
        <v>0</v>
      </c>
      <c r="Z57" s="42">
        <v>0</v>
      </c>
      <c r="AA57" s="42">
        <v>0</v>
      </c>
      <c r="AB57" s="43"/>
      <c r="AC57" s="42">
        <v>0</v>
      </c>
      <c r="AD57" s="42">
        <v>0</v>
      </c>
      <c r="AE57" s="42">
        <v>0</v>
      </c>
      <c r="AF57" s="43"/>
      <c r="AG57" s="42">
        <v>0</v>
      </c>
      <c r="AH57" s="42">
        <v>0</v>
      </c>
      <c r="AI57" s="42">
        <v>0</v>
      </c>
      <c r="AJ57" s="43"/>
      <c r="AK57" s="30">
        <v>140000</v>
      </c>
      <c r="AL57" s="42">
        <v>0</v>
      </c>
      <c r="AM57" s="30">
        <v>140000</v>
      </c>
      <c r="AN57" s="43"/>
      <c r="AO57" s="30">
        <v>130000</v>
      </c>
      <c r="AP57" s="42">
        <v>0</v>
      </c>
      <c r="AQ57" s="30">
        <v>130000</v>
      </c>
      <c r="AR57" s="43"/>
      <c r="AS57" s="30">
        <v>270000</v>
      </c>
      <c r="AT57" s="42">
        <v>0</v>
      </c>
      <c r="AU57" s="30">
        <v>270000</v>
      </c>
      <c r="AV57" s="43"/>
      <c r="AW57" s="30">
        <v>100000</v>
      </c>
      <c r="AX57" s="42">
        <v>0</v>
      </c>
      <c r="AY57" s="30">
        <v>100000</v>
      </c>
      <c r="AZ57" s="43"/>
      <c r="BA57" s="30">
        <v>170000</v>
      </c>
      <c r="BB57" s="42">
        <v>0</v>
      </c>
      <c r="BC57" s="30">
        <v>170000</v>
      </c>
      <c r="BD57" s="43"/>
      <c r="BE57" s="30">
        <v>80000</v>
      </c>
      <c r="BF57" s="42">
        <v>0</v>
      </c>
      <c r="BG57" s="30">
        <v>80000</v>
      </c>
      <c r="BH57" s="43"/>
      <c r="BI57" s="42">
        <v>0</v>
      </c>
      <c r="BJ57" s="42">
        <v>0</v>
      </c>
      <c r="BK57" s="42">
        <v>0</v>
      </c>
      <c r="BL57" s="43"/>
      <c r="BM57" s="42">
        <v>10000</v>
      </c>
      <c r="BN57" s="42">
        <v>0</v>
      </c>
      <c r="BO57" s="42">
        <v>10000</v>
      </c>
      <c r="BQ57" s="42">
        <v>0</v>
      </c>
      <c r="BR57" s="42">
        <v>0</v>
      </c>
      <c r="BS57" s="42">
        <v>0</v>
      </c>
    </row>
    <row r="58" spans="2:71" ht="6" customHeight="1" x14ac:dyDescent="0.3">
      <c r="B58" s="72"/>
      <c r="C58" s="3"/>
      <c r="E58" s="5"/>
      <c r="F58" s="3"/>
      <c r="G58" s="40"/>
      <c r="I58" s="7"/>
      <c r="J58" s="7"/>
      <c r="K58" s="3"/>
      <c r="L58" s="48"/>
      <c r="M58" s="48"/>
      <c r="N58" s="7"/>
      <c r="O58" s="7"/>
      <c r="P58" s="7"/>
      <c r="Q58" s="7"/>
      <c r="R58" s="7"/>
      <c r="S58" s="7"/>
      <c r="T58" s="3"/>
      <c r="U58" s="35"/>
      <c r="V58" s="45"/>
      <c r="W58" s="35"/>
      <c r="Y58" s="45"/>
      <c r="Z58" s="45"/>
      <c r="AA58" s="45"/>
      <c r="AB58" s="43"/>
      <c r="AC58" s="45"/>
      <c r="AD58" s="45"/>
      <c r="AE58" s="45"/>
      <c r="AF58" s="43"/>
      <c r="AG58" s="45"/>
      <c r="AH58" s="45"/>
      <c r="AI58" s="45"/>
      <c r="AJ58" s="43"/>
      <c r="AK58" s="35"/>
      <c r="AL58" s="35"/>
      <c r="AM58" s="35"/>
      <c r="AN58" s="43"/>
      <c r="AO58" s="35"/>
      <c r="AP58" s="35"/>
      <c r="AQ58" s="35"/>
      <c r="AR58" s="43"/>
      <c r="AS58" s="35"/>
      <c r="AT58" s="35"/>
      <c r="AU58" s="35"/>
      <c r="AV58" s="43"/>
      <c r="AW58" s="35"/>
      <c r="AX58" s="35"/>
      <c r="AY58" s="35"/>
      <c r="AZ58" s="43"/>
      <c r="BA58" s="35"/>
      <c r="BB58" s="35"/>
      <c r="BC58" s="35"/>
      <c r="BD58" s="43"/>
      <c r="BE58" s="35"/>
      <c r="BF58" s="35"/>
      <c r="BG58" s="35"/>
      <c r="BH58" s="43"/>
      <c r="BI58" s="45"/>
      <c r="BJ58" s="45"/>
      <c r="BK58" s="45"/>
      <c r="BL58" s="43"/>
      <c r="BM58" s="35"/>
      <c r="BN58" s="35"/>
      <c r="BO58" s="35"/>
      <c r="BQ58" s="45"/>
      <c r="BR58" s="45"/>
      <c r="BS58" s="45"/>
    </row>
    <row r="59" spans="2:71" ht="18" customHeight="1" x14ac:dyDescent="0.3">
      <c r="B59" s="72"/>
      <c r="C59" s="77" t="s">
        <v>63</v>
      </c>
      <c r="E59" s="69" t="s">
        <v>33</v>
      </c>
      <c r="F59" s="3"/>
      <c r="G59" s="53" t="s">
        <v>64</v>
      </c>
      <c r="I59" s="73">
        <v>32.86</v>
      </c>
      <c r="J59" s="55">
        <f>I59/1.95583</f>
        <v>16.801051216107741</v>
      </c>
      <c r="K59" s="3"/>
      <c r="L59" s="78" t="s">
        <v>33</v>
      </c>
      <c r="M59" s="50"/>
      <c r="N59" s="60">
        <f>I59*(100%+$N$11)</f>
        <v>32.86</v>
      </c>
      <c r="O59" s="55">
        <f>N59/1.95583</f>
        <v>16.801051216107741</v>
      </c>
      <c r="P59" s="60">
        <f>I59*(100%+$P$11)</f>
        <v>41.075000000000003</v>
      </c>
      <c r="Q59" s="55">
        <f>P59/1.95583</f>
        <v>21.001314020134675</v>
      </c>
      <c r="R59" s="58">
        <f>I59*(100%+$R$11)</f>
        <v>41.075000000000003</v>
      </c>
      <c r="S59" s="55">
        <f>R59/1.95583</f>
        <v>21.001314020134675</v>
      </c>
      <c r="T59" s="3"/>
      <c r="U59" s="29">
        <f>Y59+AC59+AG59+AK59+AO59+AS59+AW59+BA59+BE59+BI59+BM59+BQ59</f>
        <v>1025500.0000000001</v>
      </c>
      <c r="V59" s="42" t="s">
        <v>33</v>
      </c>
      <c r="W59" s="29">
        <v>1025500</v>
      </c>
      <c r="Y59" s="42">
        <v>0</v>
      </c>
      <c r="Z59" s="42">
        <v>0</v>
      </c>
      <c r="AA59" s="42">
        <v>0</v>
      </c>
      <c r="AB59" s="43"/>
      <c r="AC59" s="42">
        <v>0</v>
      </c>
      <c r="AD59" s="42">
        <v>0</v>
      </c>
      <c r="AE59" s="42">
        <v>0</v>
      </c>
      <c r="AF59" s="43"/>
      <c r="AG59" s="42">
        <v>0</v>
      </c>
      <c r="AH59" s="42">
        <v>0</v>
      </c>
      <c r="AI59" s="42">
        <v>0</v>
      </c>
      <c r="AJ59" s="43"/>
      <c r="AK59" s="30">
        <v>184774.77477477479</v>
      </c>
      <c r="AL59" s="42">
        <v>0</v>
      </c>
      <c r="AM59" s="30">
        <v>184774.77477477479</v>
      </c>
      <c r="AN59" s="43"/>
      <c r="AO59" s="30">
        <v>123183.18318318318</v>
      </c>
      <c r="AP59" s="42">
        <v>0</v>
      </c>
      <c r="AQ59" s="30">
        <v>123183.18318318318</v>
      </c>
      <c r="AR59" s="43"/>
      <c r="AS59" s="30">
        <v>197093.09309309308</v>
      </c>
      <c r="AT59" s="42">
        <v>0</v>
      </c>
      <c r="AU59" s="30">
        <v>197093.09309309308</v>
      </c>
      <c r="AV59" s="43"/>
      <c r="AW59" s="30">
        <v>92387.387387387396</v>
      </c>
      <c r="AX59" s="42">
        <v>0</v>
      </c>
      <c r="AY59" s="30">
        <v>92387.387387387396</v>
      </c>
      <c r="AZ59" s="43"/>
      <c r="BA59" s="30">
        <v>307957.95795795799</v>
      </c>
      <c r="BB59" s="42">
        <v>0</v>
      </c>
      <c r="BC59" s="30">
        <v>307957.95795795799</v>
      </c>
      <c r="BD59" s="43"/>
      <c r="BE59" s="30">
        <v>101626.12612612612</v>
      </c>
      <c r="BF59" s="42">
        <v>0</v>
      </c>
      <c r="BG59" s="30">
        <v>101626.12612612612</v>
      </c>
      <c r="BH59" s="43"/>
      <c r="BI59" s="42">
        <v>0</v>
      </c>
      <c r="BJ59" s="42">
        <v>0</v>
      </c>
      <c r="BK59" s="42">
        <v>0</v>
      </c>
      <c r="BL59" s="43"/>
      <c r="BM59" s="42">
        <v>18477.477477477478</v>
      </c>
      <c r="BN59" s="42">
        <v>0</v>
      </c>
      <c r="BO59" s="42">
        <v>18477.477477477478</v>
      </c>
      <c r="BQ59" s="42">
        <v>0</v>
      </c>
      <c r="BR59" s="42">
        <v>0</v>
      </c>
      <c r="BS59" s="42">
        <v>0</v>
      </c>
    </row>
    <row r="60" spans="2:71" ht="18" customHeight="1" x14ac:dyDescent="0.3">
      <c r="B60" s="72"/>
      <c r="C60" s="77"/>
      <c r="E60" s="69"/>
      <c r="F60" s="3"/>
      <c r="G60" s="53"/>
      <c r="I60" s="73"/>
      <c r="J60" s="55"/>
      <c r="K60" s="3"/>
      <c r="L60" s="78"/>
      <c r="M60" s="50"/>
      <c r="N60" s="60"/>
      <c r="O60" s="55"/>
      <c r="P60" s="60"/>
      <c r="Q60" s="55"/>
      <c r="R60" s="58"/>
      <c r="S60" s="55"/>
      <c r="T60" s="3"/>
      <c r="U60" s="29">
        <v>360000</v>
      </c>
      <c r="V60" s="42" t="s">
        <v>33</v>
      </c>
      <c r="W60" s="29">
        <v>360000</v>
      </c>
      <c r="Y60" s="42">
        <v>0</v>
      </c>
      <c r="Z60" s="42">
        <v>0</v>
      </c>
      <c r="AA60" s="42">
        <v>0</v>
      </c>
      <c r="AB60" s="43"/>
      <c r="AC60" s="42">
        <v>0</v>
      </c>
      <c r="AD60" s="42">
        <v>0</v>
      </c>
      <c r="AE60" s="42">
        <v>0</v>
      </c>
      <c r="AF60" s="43"/>
      <c r="AG60" s="42">
        <v>0</v>
      </c>
      <c r="AH60" s="42">
        <v>0</v>
      </c>
      <c r="AI60" s="42">
        <v>0</v>
      </c>
      <c r="AJ60" s="43"/>
      <c r="AK60" s="30">
        <v>140000</v>
      </c>
      <c r="AL60" s="42">
        <v>0</v>
      </c>
      <c r="AM60" s="30">
        <v>140000</v>
      </c>
      <c r="AN60" s="43"/>
      <c r="AO60" s="30">
        <v>130000</v>
      </c>
      <c r="AP60" s="42">
        <v>0</v>
      </c>
      <c r="AQ60" s="30">
        <v>130000</v>
      </c>
      <c r="AR60" s="43"/>
      <c r="AS60" s="30">
        <v>270000</v>
      </c>
      <c r="AT60" s="42">
        <v>0</v>
      </c>
      <c r="AU60" s="30">
        <v>270000</v>
      </c>
      <c r="AV60" s="43"/>
      <c r="AW60" s="30">
        <v>100000</v>
      </c>
      <c r="AX60" s="42">
        <v>0</v>
      </c>
      <c r="AY60" s="30">
        <v>100000</v>
      </c>
      <c r="AZ60" s="43"/>
      <c r="BA60" s="30">
        <v>170000</v>
      </c>
      <c r="BB60" s="42">
        <v>0</v>
      </c>
      <c r="BC60" s="30">
        <v>170000</v>
      </c>
      <c r="BD60" s="43"/>
      <c r="BE60" s="30">
        <v>80000</v>
      </c>
      <c r="BF60" s="42">
        <v>0</v>
      </c>
      <c r="BG60" s="30">
        <v>80000</v>
      </c>
      <c r="BH60" s="43"/>
      <c r="BI60" s="42">
        <v>0</v>
      </c>
      <c r="BJ60" s="42">
        <v>0</v>
      </c>
      <c r="BK60" s="42">
        <v>0</v>
      </c>
      <c r="BL60" s="43"/>
      <c r="BM60" s="42">
        <v>10000</v>
      </c>
      <c r="BN60" s="42">
        <v>0</v>
      </c>
      <c r="BO60" s="42">
        <v>10000</v>
      </c>
      <c r="BQ60" s="42">
        <v>0</v>
      </c>
      <c r="BR60" s="42">
        <v>0</v>
      </c>
      <c r="BS60" s="42">
        <v>0</v>
      </c>
    </row>
    <row r="61" spans="2:71" ht="6" customHeight="1" x14ac:dyDescent="0.3">
      <c r="B61" s="72"/>
      <c r="C61" s="3"/>
      <c r="E61" s="5"/>
      <c r="F61" s="3"/>
      <c r="G61" s="40"/>
      <c r="I61" s="7"/>
      <c r="J61" s="7"/>
      <c r="K61" s="3"/>
      <c r="L61" s="48"/>
      <c r="M61" s="48"/>
      <c r="N61" s="7"/>
      <c r="O61" s="7"/>
      <c r="P61" s="7"/>
      <c r="Q61" s="7"/>
      <c r="R61" s="7"/>
      <c r="S61" s="7"/>
      <c r="T61" s="3"/>
      <c r="U61" s="35"/>
      <c r="V61" s="45"/>
      <c r="W61" s="35"/>
      <c r="Y61" s="45"/>
      <c r="Z61" s="45"/>
      <c r="AA61" s="45"/>
      <c r="AB61" s="43"/>
      <c r="AC61" s="45"/>
      <c r="AD61" s="45"/>
      <c r="AE61" s="45"/>
      <c r="AF61" s="43"/>
      <c r="AG61" s="45"/>
      <c r="AH61" s="45"/>
      <c r="AI61" s="45"/>
      <c r="AJ61" s="43"/>
      <c r="AK61" s="35"/>
      <c r="AL61" s="35"/>
      <c r="AM61" s="35"/>
      <c r="AN61" s="43"/>
      <c r="AO61" s="35"/>
      <c r="AP61" s="35"/>
      <c r="AQ61" s="35"/>
      <c r="AR61" s="43"/>
      <c r="AS61" s="35"/>
      <c r="AT61" s="35"/>
      <c r="AU61" s="35"/>
      <c r="AV61" s="43"/>
      <c r="AW61" s="35"/>
      <c r="AX61" s="35"/>
      <c r="AY61" s="35"/>
      <c r="AZ61" s="43"/>
      <c r="BA61" s="35"/>
      <c r="BB61" s="35"/>
      <c r="BC61" s="35"/>
      <c r="BD61" s="43"/>
      <c r="BE61" s="35"/>
      <c r="BF61" s="35"/>
      <c r="BG61" s="35"/>
      <c r="BH61" s="43"/>
      <c r="BI61" s="45"/>
      <c r="BJ61" s="45"/>
      <c r="BK61" s="45"/>
      <c r="BL61" s="43"/>
      <c r="BM61" s="35"/>
      <c r="BN61" s="35"/>
      <c r="BO61" s="35"/>
      <c r="BQ61" s="45"/>
      <c r="BR61" s="45"/>
      <c r="BS61" s="45"/>
    </row>
    <row r="62" spans="2:71" ht="18" customHeight="1" x14ac:dyDescent="0.3">
      <c r="B62" s="72"/>
      <c r="C62" s="54" t="s">
        <v>65</v>
      </c>
      <c r="E62" s="69" t="s">
        <v>33</v>
      </c>
      <c r="F62" s="3"/>
      <c r="G62" s="53" t="s">
        <v>66</v>
      </c>
      <c r="I62" s="73">
        <v>32.86</v>
      </c>
      <c r="J62" s="55">
        <f>I62/1.95583</f>
        <v>16.801051216107741</v>
      </c>
      <c r="K62" s="3"/>
      <c r="L62" s="78" t="s">
        <v>33</v>
      </c>
      <c r="M62" s="50"/>
      <c r="N62" s="60">
        <f>I62*(100%+$N$11)</f>
        <v>32.86</v>
      </c>
      <c r="O62" s="55">
        <f>N62/1.95583</f>
        <v>16.801051216107741</v>
      </c>
      <c r="P62" s="60">
        <f>I62*(100%+$P$11)</f>
        <v>41.075000000000003</v>
      </c>
      <c r="Q62" s="55">
        <f>P62/1.95583</f>
        <v>21.001314020134675</v>
      </c>
      <c r="R62" s="58">
        <f>I62*(100%+$R$11)</f>
        <v>41.075000000000003</v>
      </c>
      <c r="S62" s="55">
        <f>R62/1.95583</f>
        <v>21.001314020134675</v>
      </c>
      <c r="T62" s="3"/>
      <c r="U62" s="29">
        <f>Y62+AC62+AG62+AK62+AO62+AS62+AW62+BA62+BE62+BI62+BM62+BQ62</f>
        <v>1025500.0000000001</v>
      </c>
      <c r="V62" s="42" t="s">
        <v>33</v>
      </c>
      <c r="W62" s="29">
        <v>1025500</v>
      </c>
      <c r="Y62" s="42">
        <v>0</v>
      </c>
      <c r="Z62" s="42">
        <v>0</v>
      </c>
      <c r="AA62" s="42">
        <v>0</v>
      </c>
      <c r="AB62" s="43"/>
      <c r="AC62" s="42">
        <v>0</v>
      </c>
      <c r="AD62" s="42">
        <v>0</v>
      </c>
      <c r="AE62" s="42">
        <v>0</v>
      </c>
      <c r="AF62" s="43"/>
      <c r="AG62" s="42">
        <v>0</v>
      </c>
      <c r="AH62" s="42">
        <v>0</v>
      </c>
      <c r="AI62" s="42">
        <v>0</v>
      </c>
      <c r="AJ62" s="43"/>
      <c r="AK62" s="30">
        <v>184774.77477477479</v>
      </c>
      <c r="AL62" s="42">
        <v>0</v>
      </c>
      <c r="AM62" s="30">
        <v>184774.77477477479</v>
      </c>
      <c r="AN62" s="43"/>
      <c r="AO62" s="30">
        <v>123183.18318318318</v>
      </c>
      <c r="AP62" s="42">
        <v>0</v>
      </c>
      <c r="AQ62" s="30">
        <v>123183.18318318318</v>
      </c>
      <c r="AR62" s="43"/>
      <c r="AS62" s="30">
        <v>197093.09309309308</v>
      </c>
      <c r="AT62" s="42">
        <v>0</v>
      </c>
      <c r="AU62" s="30">
        <v>197093.09309309308</v>
      </c>
      <c r="AV62" s="43"/>
      <c r="AW62" s="30">
        <v>92387.387387387396</v>
      </c>
      <c r="AX62" s="42">
        <v>0</v>
      </c>
      <c r="AY62" s="30">
        <v>92387.387387387396</v>
      </c>
      <c r="AZ62" s="43"/>
      <c r="BA62" s="30">
        <v>307957.95795795799</v>
      </c>
      <c r="BB62" s="42">
        <v>0</v>
      </c>
      <c r="BC62" s="30">
        <v>307957.95795795799</v>
      </c>
      <c r="BD62" s="43"/>
      <c r="BE62" s="30">
        <v>101626.12612612612</v>
      </c>
      <c r="BF62" s="42">
        <v>0</v>
      </c>
      <c r="BG62" s="30">
        <v>101626.12612612612</v>
      </c>
      <c r="BH62" s="43"/>
      <c r="BI62" s="42">
        <v>0</v>
      </c>
      <c r="BJ62" s="42">
        <v>0</v>
      </c>
      <c r="BK62" s="42">
        <v>0</v>
      </c>
      <c r="BL62" s="43"/>
      <c r="BM62" s="42">
        <v>18477.477477477478</v>
      </c>
      <c r="BN62" s="42">
        <v>0</v>
      </c>
      <c r="BO62" s="42">
        <v>18477.477477477478</v>
      </c>
      <c r="BQ62" s="42">
        <v>0</v>
      </c>
      <c r="BR62" s="42">
        <v>0</v>
      </c>
      <c r="BS62" s="42">
        <v>0</v>
      </c>
    </row>
    <row r="63" spans="2:71" ht="18" customHeight="1" x14ac:dyDescent="0.3">
      <c r="B63" s="72"/>
      <c r="C63" s="54"/>
      <c r="E63" s="69"/>
      <c r="F63" s="3"/>
      <c r="G63" s="53"/>
      <c r="I63" s="73"/>
      <c r="J63" s="55"/>
      <c r="K63" s="3"/>
      <c r="L63" s="78"/>
      <c r="M63" s="50"/>
      <c r="N63" s="60"/>
      <c r="O63" s="55"/>
      <c r="P63" s="60"/>
      <c r="Q63" s="55"/>
      <c r="R63" s="58"/>
      <c r="S63" s="55"/>
      <c r="T63" s="3"/>
      <c r="U63" s="29">
        <v>360000</v>
      </c>
      <c r="V63" s="42" t="s">
        <v>33</v>
      </c>
      <c r="W63" s="29">
        <v>360000</v>
      </c>
      <c r="Y63" s="42">
        <v>0</v>
      </c>
      <c r="Z63" s="42">
        <v>0</v>
      </c>
      <c r="AA63" s="42">
        <v>0</v>
      </c>
      <c r="AB63" s="43"/>
      <c r="AC63" s="42">
        <v>0</v>
      </c>
      <c r="AD63" s="42">
        <v>0</v>
      </c>
      <c r="AE63" s="42">
        <v>0</v>
      </c>
      <c r="AF63" s="43"/>
      <c r="AG63" s="42">
        <v>0</v>
      </c>
      <c r="AH63" s="42">
        <v>0</v>
      </c>
      <c r="AI63" s="42">
        <v>0</v>
      </c>
      <c r="AJ63" s="43"/>
      <c r="AK63" s="30">
        <v>140000</v>
      </c>
      <c r="AL63" s="42">
        <v>0</v>
      </c>
      <c r="AM63" s="30">
        <v>140000</v>
      </c>
      <c r="AN63" s="43"/>
      <c r="AO63" s="30">
        <v>130000</v>
      </c>
      <c r="AP63" s="42">
        <v>0</v>
      </c>
      <c r="AQ63" s="30">
        <v>130000</v>
      </c>
      <c r="AR63" s="43"/>
      <c r="AS63" s="30">
        <v>270000</v>
      </c>
      <c r="AT63" s="42">
        <v>0</v>
      </c>
      <c r="AU63" s="30">
        <v>270000</v>
      </c>
      <c r="AV63" s="43"/>
      <c r="AW63" s="30">
        <v>100000</v>
      </c>
      <c r="AX63" s="42">
        <v>0</v>
      </c>
      <c r="AY63" s="30">
        <v>100000</v>
      </c>
      <c r="AZ63" s="43"/>
      <c r="BA63" s="30">
        <v>170000</v>
      </c>
      <c r="BB63" s="42">
        <v>0</v>
      </c>
      <c r="BC63" s="30">
        <v>170000</v>
      </c>
      <c r="BD63" s="43"/>
      <c r="BE63" s="30">
        <v>80000</v>
      </c>
      <c r="BF63" s="42">
        <v>0</v>
      </c>
      <c r="BG63" s="30">
        <v>80000</v>
      </c>
      <c r="BH63" s="43"/>
      <c r="BI63" s="42">
        <v>0</v>
      </c>
      <c r="BJ63" s="42">
        <v>0</v>
      </c>
      <c r="BK63" s="42">
        <v>0</v>
      </c>
      <c r="BL63" s="43"/>
      <c r="BM63" s="42">
        <v>10000</v>
      </c>
      <c r="BN63" s="42">
        <v>0</v>
      </c>
      <c r="BO63" s="42">
        <v>10000</v>
      </c>
      <c r="BQ63" s="42">
        <v>0</v>
      </c>
      <c r="BR63" s="42">
        <v>0</v>
      </c>
      <c r="BS63" s="42">
        <v>0</v>
      </c>
    </row>
    <row r="64" spans="2:71" ht="6" customHeight="1" x14ac:dyDescent="0.3">
      <c r="B64" s="72"/>
      <c r="C64" s="3"/>
      <c r="E64" s="5"/>
      <c r="F64" s="3"/>
      <c r="G64" s="40"/>
      <c r="I64" s="7"/>
      <c r="J64" s="7"/>
      <c r="K64" s="3"/>
      <c r="L64" s="48"/>
      <c r="M64" s="48"/>
      <c r="N64" s="7"/>
      <c r="O64" s="7"/>
      <c r="P64" s="7"/>
      <c r="Q64" s="7"/>
      <c r="R64" s="7"/>
      <c r="S64" s="7"/>
      <c r="T64" s="3"/>
      <c r="U64" s="35"/>
      <c r="V64" s="45"/>
      <c r="W64" s="35"/>
      <c r="Y64" s="45"/>
      <c r="Z64" s="45"/>
      <c r="AA64" s="45"/>
      <c r="AB64" s="43"/>
      <c r="AC64" s="45"/>
      <c r="AD64" s="45"/>
      <c r="AE64" s="45"/>
      <c r="AF64" s="43"/>
      <c r="AG64" s="45"/>
      <c r="AH64" s="45"/>
      <c r="AI64" s="45"/>
      <c r="AJ64" s="43"/>
      <c r="AK64" s="35"/>
      <c r="AL64" s="45"/>
      <c r="AM64" s="35"/>
      <c r="AN64" s="43"/>
      <c r="AO64" s="35"/>
      <c r="AP64" s="45"/>
      <c r="AQ64" s="35"/>
      <c r="AR64" s="43"/>
      <c r="AS64" s="35"/>
      <c r="AT64" s="45"/>
      <c r="AU64" s="35"/>
      <c r="AV64" s="43"/>
      <c r="AW64" s="35"/>
      <c r="AX64" s="45"/>
      <c r="AY64" s="35"/>
      <c r="AZ64" s="43"/>
      <c r="BA64" s="35"/>
      <c r="BB64" s="45"/>
      <c r="BC64" s="35"/>
      <c r="BD64" s="43"/>
      <c r="BE64" s="35"/>
      <c r="BF64" s="45"/>
      <c r="BG64" s="35"/>
      <c r="BH64" s="43"/>
      <c r="BI64" s="45"/>
      <c r="BJ64" s="45"/>
      <c r="BK64" s="45"/>
      <c r="BL64" s="43"/>
      <c r="BM64" s="35"/>
      <c r="BN64" s="45"/>
      <c r="BO64" s="35"/>
      <c r="BQ64" s="45"/>
      <c r="BR64" s="45"/>
      <c r="BS64" s="45"/>
    </row>
    <row r="65" spans="2:71" ht="18" customHeight="1" x14ac:dyDescent="0.3">
      <c r="B65" s="72"/>
      <c r="C65" s="54" t="s">
        <v>67</v>
      </c>
      <c r="E65" s="69" t="s">
        <v>33</v>
      </c>
      <c r="F65" s="3"/>
      <c r="G65" s="53" t="s">
        <v>68</v>
      </c>
      <c r="I65" s="73">
        <v>32.86</v>
      </c>
      <c r="J65" s="61">
        <f>I65/1.95583</f>
        <v>16.801051216107741</v>
      </c>
      <c r="K65" s="3"/>
      <c r="L65" s="78" t="s">
        <v>33</v>
      </c>
      <c r="M65" s="50"/>
      <c r="N65" s="60">
        <f>I65*(100%+$N$11)</f>
        <v>32.86</v>
      </c>
      <c r="O65" s="55">
        <f>N65/1.95583</f>
        <v>16.801051216107741</v>
      </c>
      <c r="P65" s="60">
        <f>I65*(100%+$P$11)</f>
        <v>41.075000000000003</v>
      </c>
      <c r="Q65" s="55">
        <f>P65/1.95583</f>
        <v>21.001314020134675</v>
      </c>
      <c r="R65" s="58">
        <f>I65*(100%+$R$11)</f>
        <v>41.075000000000003</v>
      </c>
      <c r="S65" s="55">
        <f>R65/1.95583</f>
        <v>21.001314020134675</v>
      </c>
      <c r="T65" s="3"/>
      <c r="U65" s="29">
        <f>Y65+AC65+AG65+AK65+AO65+AS65+AW65+BA65+BE65+BI65+BM65+BQ65</f>
        <v>1025500.0000000001</v>
      </c>
      <c r="V65" s="42" t="s">
        <v>33</v>
      </c>
      <c r="W65" s="29">
        <f>AA65+AE65+AI65+AM65+AQ65+AU65+AY65+BC65+BG65+BK65+BO65+BS65</f>
        <v>1025500.0000000001</v>
      </c>
      <c r="Y65" s="42">
        <v>0</v>
      </c>
      <c r="Z65" s="42">
        <v>0</v>
      </c>
      <c r="AA65" s="42">
        <v>0</v>
      </c>
      <c r="AB65" s="43"/>
      <c r="AC65" s="42">
        <v>0</v>
      </c>
      <c r="AD65" s="42">
        <v>0</v>
      </c>
      <c r="AE65" s="42">
        <v>0</v>
      </c>
      <c r="AF65" s="43"/>
      <c r="AG65" s="42">
        <v>0</v>
      </c>
      <c r="AH65" s="42">
        <v>0</v>
      </c>
      <c r="AI65" s="42">
        <v>0</v>
      </c>
      <c r="AJ65" s="43"/>
      <c r="AK65" s="30">
        <v>184774.77477477479</v>
      </c>
      <c r="AL65" s="42">
        <v>0</v>
      </c>
      <c r="AM65" s="30">
        <v>184774.77477477479</v>
      </c>
      <c r="AN65" s="43"/>
      <c r="AO65" s="30">
        <v>123183.18318318318</v>
      </c>
      <c r="AP65" s="42">
        <v>0</v>
      </c>
      <c r="AQ65" s="30">
        <v>123183.18318318318</v>
      </c>
      <c r="AR65" s="43"/>
      <c r="AS65" s="30">
        <v>197093.09309309308</v>
      </c>
      <c r="AT65" s="42">
        <v>0</v>
      </c>
      <c r="AU65" s="30">
        <v>197093.09309309308</v>
      </c>
      <c r="AV65" s="43"/>
      <c r="AW65" s="30">
        <v>92387.387387387396</v>
      </c>
      <c r="AX65" s="42">
        <v>0</v>
      </c>
      <c r="AY65" s="30">
        <v>92387.387387387396</v>
      </c>
      <c r="AZ65" s="43"/>
      <c r="BA65" s="30">
        <v>307957.95795795799</v>
      </c>
      <c r="BB65" s="42">
        <v>0</v>
      </c>
      <c r="BC65" s="30">
        <v>307957.95795795799</v>
      </c>
      <c r="BD65" s="43"/>
      <c r="BE65" s="30">
        <v>101626.12612612612</v>
      </c>
      <c r="BF65" s="42">
        <v>0</v>
      </c>
      <c r="BG65" s="30">
        <v>101626.12612612612</v>
      </c>
      <c r="BH65" s="43"/>
      <c r="BI65" s="42">
        <v>0</v>
      </c>
      <c r="BJ65" s="42">
        <v>0</v>
      </c>
      <c r="BK65" s="42">
        <v>0</v>
      </c>
      <c r="BL65" s="43"/>
      <c r="BM65" s="42">
        <v>18477.477477477478</v>
      </c>
      <c r="BN65" s="42">
        <v>0</v>
      </c>
      <c r="BO65" s="42">
        <v>18477.477477477478</v>
      </c>
      <c r="BQ65" s="42">
        <v>0</v>
      </c>
      <c r="BR65" s="42">
        <v>0</v>
      </c>
      <c r="BS65" s="42">
        <v>0</v>
      </c>
    </row>
    <row r="66" spans="2:71" ht="18" customHeight="1" x14ac:dyDescent="0.3">
      <c r="B66" s="72"/>
      <c r="C66" s="54"/>
      <c r="E66" s="69"/>
      <c r="F66" s="3"/>
      <c r="G66" s="53"/>
      <c r="I66" s="73"/>
      <c r="J66" s="61"/>
      <c r="K66" s="3"/>
      <c r="L66" s="78"/>
      <c r="M66" s="50"/>
      <c r="N66" s="60"/>
      <c r="O66" s="55"/>
      <c r="P66" s="60"/>
      <c r="Q66" s="55"/>
      <c r="R66" s="58"/>
      <c r="S66" s="55"/>
      <c r="T66" s="3"/>
      <c r="U66" s="29">
        <v>360000</v>
      </c>
      <c r="V66" s="42" t="s">
        <v>33</v>
      </c>
      <c r="W66" s="29">
        <v>360000</v>
      </c>
      <c r="Y66" s="42">
        <v>0</v>
      </c>
      <c r="Z66" s="42">
        <v>0</v>
      </c>
      <c r="AA66" s="42">
        <v>0</v>
      </c>
      <c r="AB66" s="43"/>
      <c r="AC66" s="42">
        <v>0</v>
      </c>
      <c r="AD66" s="42">
        <v>0</v>
      </c>
      <c r="AE66" s="42">
        <v>0</v>
      </c>
      <c r="AF66" s="43"/>
      <c r="AG66" s="42">
        <v>0</v>
      </c>
      <c r="AH66" s="42">
        <v>0</v>
      </c>
      <c r="AI66" s="42">
        <v>0</v>
      </c>
      <c r="AJ66" s="43"/>
      <c r="AK66" s="30">
        <v>140000</v>
      </c>
      <c r="AL66" s="42">
        <v>0</v>
      </c>
      <c r="AM66" s="30">
        <v>140000</v>
      </c>
      <c r="AN66" s="43"/>
      <c r="AO66" s="30">
        <v>130000</v>
      </c>
      <c r="AP66" s="42">
        <v>0</v>
      </c>
      <c r="AQ66" s="30">
        <v>130000</v>
      </c>
      <c r="AR66" s="43"/>
      <c r="AS66" s="30">
        <v>270000</v>
      </c>
      <c r="AT66" s="42">
        <v>0</v>
      </c>
      <c r="AU66" s="30">
        <v>270000</v>
      </c>
      <c r="AV66" s="43"/>
      <c r="AW66" s="30">
        <v>100000</v>
      </c>
      <c r="AX66" s="42">
        <v>0</v>
      </c>
      <c r="AY66" s="30">
        <v>100000</v>
      </c>
      <c r="AZ66" s="43"/>
      <c r="BA66" s="30">
        <v>170000</v>
      </c>
      <c r="BB66" s="42">
        <v>0</v>
      </c>
      <c r="BC66" s="30">
        <v>170000</v>
      </c>
      <c r="BD66" s="43"/>
      <c r="BE66" s="30">
        <v>80000</v>
      </c>
      <c r="BF66" s="42">
        <v>0</v>
      </c>
      <c r="BG66" s="30">
        <v>80000</v>
      </c>
      <c r="BH66" s="43"/>
      <c r="BI66" s="42">
        <v>0</v>
      </c>
      <c r="BJ66" s="42">
        <v>0</v>
      </c>
      <c r="BK66" s="42">
        <v>0</v>
      </c>
      <c r="BL66" s="43"/>
      <c r="BM66" s="42">
        <v>10000</v>
      </c>
      <c r="BN66" s="42">
        <v>0</v>
      </c>
      <c r="BO66" s="42">
        <v>10000</v>
      </c>
      <c r="BQ66" s="42">
        <v>0</v>
      </c>
      <c r="BR66" s="42">
        <v>0</v>
      </c>
      <c r="BS66" s="42">
        <v>0</v>
      </c>
    </row>
    <row r="67" spans="2:71" ht="6" customHeight="1" x14ac:dyDescent="0.3">
      <c r="B67" s="72"/>
      <c r="C67" s="3"/>
      <c r="E67" s="5"/>
      <c r="F67" s="3"/>
      <c r="G67" s="40"/>
      <c r="I67" s="7"/>
      <c r="J67" s="7"/>
      <c r="K67" s="3"/>
      <c r="L67" s="48"/>
      <c r="M67" s="48"/>
      <c r="N67" s="7"/>
      <c r="O67" s="7"/>
      <c r="P67" s="7"/>
      <c r="Q67" s="7"/>
      <c r="R67" s="7"/>
      <c r="S67" s="7"/>
      <c r="T67" s="3"/>
      <c r="U67" s="35"/>
      <c r="V67" s="45"/>
      <c r="W67" s="35"/>
      <c r="Y67" s="45"/>
      <c r="Z67" s="45"/>
      <c r="AA67" s="45"/>
      <c r="AB67" s="43"/>
      <c r="AC67" s="45"/>
      <c r="AD67" s="45"/>
      <c r="AE67" s="45"/>
      <c r="AF67" s="43"/>
      <c r="AG67" s="45"/>
      <c r="AH67" s="45"/>
      <c r="AI67" s="45"/>
      <c r="AJ67" s="43"/>
      <c r="AK67" s="35"/>
      <c r="AL67" s="45"/>
      <c r="AM67" s="35"/>
      <c r="AN67" s="43"/>
      <c r="AO67" s="35"/>
      <c r="AP67" s="45"/>
      <c r="AQ67" s="35"/>
      <c r="AR67" s="43"/>
      <c r="AS67" s="35"/>
      <c r="AT67" s="45"/>
      <c r="AU67" s="35"/>
      <c r="AV67" s="43"/>
      <c r="AW67" s="35"/>
      <c r="AX67" s="45"/>
      <c r="AY67" s="35"/>
      <c r="AZ67" s="43"/>
      <c r="BA67" s="35"/>
      <c r="BB67" s="45"/>
      <c r="BC67" s="35"/>
      <c r="BD67" s="43"/>
      <c r="BE67" s="35"/>
      <c r="BF67" s="45"/>
      <c r="BG67" s="35"/>
      <c r="BH67" s="43"/>
      <c r="BI67" s="45"/>
      <c r="BJ67" s="45"/>
      <c r="BK67" s="45"/>
      <c r="BL67" s="43"/>
      <c r="BM67" s="35"/>
      <c r="BN67" s="45"/>
      <c r="BO67" s="35"/>
      <c r="BQ67" s="45"/>
      <c r="BR67" s="45"/>
      <c r="BS67" s="45"/>
    </row>
    <row r="68" spans="2:71" ht="18" customHeight="1" x14ac:dyDescent="0.3">
      <c r="B68" s="72"/>
      <c r="C68" s="54" t="s">
        <v>69</v>
      </c>
      <c r="E68" s="69" t="s">
        <v>33</v>
      </c>
      <c r="F68" s="3"/>
      <c r="G68" s="53" t="s">
        <v>70</v>
      </c>
      <c r="I68" s="73">
        <v>32.86</v>
      </c>
      <c r="J68" s="55">
        <f>I68/1.95583</f>
        <v>16.801051216107741</v>
      </c>
      <c r="K68" s="3"/>
      <c r="L68" s="78" t="s">
        <v>33</v>
      </c>
      <c r="M68" s="50"/>
      <c r="N68" s="60">
        <f>I68*(100%+$N$11)</f>
        <v>32.86</v>
      </c>
      <c r="O68" s="55">
        <f>N68/1.95583</f>
        <v>16.801051216107741</v>
      </c>
      <c r="P68" s="60">
        <f>I68*(100%+$P$11)</f>
        <v>41.075000000000003</v>
      </c>
      <c r="Q68" s="55">
        <f>P68/1.95583</f>
        <v>21.001314020134675</v>
      </c>
      <c r="R68" s="58">
        <f>I68*(100%+$R$11)</f>
        <v>41.075000000000003</v>
      </c>
      <c r="S68" s="55">
        <f>R68/1.95583</f>
        <v>21.001314020134675</v>
      </c>
      <c r="T68" s="3"/>
      <c r="U68" s="29">
        <f>Y68+AC68+AG68+AK68+AO68+AS68+AW68+BA68+BE68+BI68+BM68+BQ68</f>
        <v>1025500.0000000001</v>
      </c>
      <c r="V68" s="42" t="s">
        <v>33</v>
      </c>
      <c r="W68" s="29">
        <f>AA68+AE68+AI68+AM68+AQ68+AU68+AY68+BC68+BG68+BK68+BO68+BS68</f>
        <v>1025500.0000000001</v>
      </c>
      <c r="Y68" s="42">
        <v>0</v>
      </c>
      <c r="Z68" s="42">
        <v>0</v>
      </c>
      <c r="AA68" s="42">
        <v>0</v>
      </c>
      <c r="AB68" s="43"/>
      <c r="AC68" s="42">
        <v>0</v>
      </c>
      <c r="AD68" s="42">
        <v>0</v>
      </c>
      <c r="AE68" s="42">
        <v>0</v>
      </c>
      <c r="AF68" s="43"/>
      <c r="AG68" s="42">
        <v>0</v>
      </c>
      <c r="AH68" s="42">
        <v>0</v>
      </c>
      <c r="AI68" s="42">
        <v>0</v>
      </c>
      <c r="AJ68" s="43"/>
      <c r="AK68" s="30">
        <v>184774.77477477479</v>
      </c>
      <c r="AL68" s="42">
        <v>0</v>
      </c>
      <c r="AM68" s="30">
        <v>184774.77477477479</v>
      </c>
      <c r="AN68" s="43"/>
      <c r="AO68" s="30">
        <v>123183.18318318318</v>
      </c>
      <c r="AP68" s="42">
        <v>0</v>
      </c>
      <c r="AQ68" s="30">
        <v>123183.18318318318</v>
      </c>
      <c r="AR68" s="43"/>
      <c r="AS68" s="30">
        <v>197093.09309309308</v>
      </c>
      <c r="AT68" s="42">
        <v>0</v>
      </c>
      <c r="AU68" s="30">
        <v>197093.09309309308</v>
      </c>
      <c r="AV68" s="43"/>
      <c r="AW68" s="30">
        <v>92387.387387387396</v>
      </c>
      <c r="AX68" s="42">
        <v>0</v>
      </c>
      <c r="AY68" s="30">
        <v>92387.387387387396</v>
      </c>
      <c r="AZ68" s="43"/>
      <c r="BA68" s="30">
        <v>307957.95795795799</v>
      </c>
      <c r="BB68" s="42">
        <v>0</v>
      </c>
      <c r="BC68" s="30">
        <v>307957.95795795799</v>
      </c>
      <c r="BD68" s="43"/>
      <c r="BE68" s="30">
        <v>101626.12612612612</v>
      </c>
      <c r="BF68" s="42">
        <v>0</v>
      </c>
      <c r="BG68" s="30">
        <v>101626.12612612612</v>
      </c>
      <c r="BH68" s="43"/>
      <c r="BI68" s="42">
        <v>0</v>
      </c>
      <c r="BJ68" s="42">
        <v>0</v>
      </c>
      <c r="BK68" s="42">
        <v>0</v>
      </c>
      <c r="BL68" s="43"/>
      <c r="BM68" s="42">
        <v>18477.477477477478</v>
      </c>
      <c r="BN68" s="42">
        <v>0</v>
      </c>
      <c r="BO68" s="42">
        <v>18477.477477477478</v>
      </c>
      <c r="BQ68" s="42">
        <v>0</v>
      </c>
      <c r="BR68" s="42">
        <v>0</v>
      </c>
      <c r="BS68" s="42">
        <v>0</v>
      </c>
    </row>
    <row r="69" spans="2:71" ht="18" customHeight="1" x14ac:dyDescent="0.3">
      <c r="B69" s="72"/>
      <c r="C69" s="54"/>
      <c r="E69" s="69"/>
      <c r="F69" s="3"/>
      <c r="G69" s="53"/>
      <c r="I69" s="73"/>
      <c r="J69" s="55"/>
      <c r="K69" s="3"/>
      <c r="L69" s="78"/>
      <c r="M69" s="50"/>
      <c r="N69" s="60"/>
      <c r="O69" s="55"/>
      <c r="P69" s="60"/>
      <c r="Q69" s="55"/>
      <c r="R69" s="58"/>
      <c r="S69" s="55"/>
      <c r="T69" s="3"/>
      <c r="U69" s="29">
        <v>360000</v>
      </c>
      <c r="V69" s="42" t="s">
        <v>33</v>
      </c>
      <c r="W69" s="29">
        <v>360000</v>
      </c>
      <c r="Y69" s="42">
        <v>0</v>
      </c>
      <c r="Z69" s="42">
        <v>0</v>
      </c>
      <c r="AA69" s="42">
        <v>0</v>
      </c>
      <c r="AB69" s="43"/>
      <c r="AC69" s="42">
        <v>0</v>
      </c>
      <c r="AD69" s="42">
        <v>0</v>
      </c>
      <c r="AE69" s="42">
        <v>0</v>
      </c>
      <c r="AF69" s="43"/>
      <c r="AG69" s="42">
        <v>0</v>
      </c>
      <c r="AH69" s="42">
        <v>0</v>
      </c>
      <c r="AI69" s="42">
        <v>0</v>
      </c>
      <c r="AJ69" s="43"/>
      <c r="AK69" s="30">
        <v>140000</v>
      </c>
      <c r="AL69" s="42">
        <v>0</v>
      </c>
      <c r="AM69" s="30">
        <v>140000</v>
      </c>
      <c r="AN69" s="43"/>
      <c r="AO69" s="30">
        <v>130000</v>
      </c>
      <c r="AP69" s="42">
        <v>0</v>
      </c>
      <c r="AQ69" s="30">
        <v>130000</v>
      </c>
      <c r="AR69" s="43"/>
      <c r="AS69" s="30">
        <v>270000</v>
      </c>
      <c r="AT69" s="42">
        <v>0</v>
      </c>
      <c r="AU69" s="30">
        <v>270000</v>
      </c>
      <c r="AV69" s="43"/>
      <c r="AW69" s="30">
        <v>100000</v>
      </c>
      <c r="AX69" s="42">
        <v>0</v>
      </c>
      <c r="AY69" s="30">
        <v>100000</v>
      </c>
      <c r="AZ69" s="43"/>
      <c r="BA69" s="30">
        <v>170000</v>
      </c>
      <c r="BB69" s="42">
        <v>0</v>
      </c>
      <c r="BC69" s="30">
        <v>170000</v>
      </c>
      <c r="BD69" s="43"/>
      <c r="BE69" s="30">
        <v>80000</v>
      </c>
      <c r="BF69" s="42">
        <v>0</v>
      </c>
      <c r="BG69" s="30">
        <v>80000</v>
      </c>
      <c r="BH69" s="43"/>
      <c r="BI69" s="42">
        <v>0</v>
      </c>
      <c r="BJ69" s="42">
        <v>0</v>
      </c>
      <c r="BK69" s="42">
        <v>0</v>
      </c>
      <c r="BL69" s="43"/>
      <c r="BM69" s="42">
        <v>10000</v>
      </c>
      <c r="BN69" s="42">
        <v>0</v>
      </c>
      <c r="BO69" s="42">
        <v>10000</v>
      </c>
      <c r="BQ69" s="42">
        <v>0</v>
      </c>
      <c r="BR69" s="42">
        <v>0</v>
      </c>
      <c r="BS69" s="42">
        <v>0</v>
      </c>
    </row>
    <row r="70" spans="2:71" ht="6" customHeight="1" x14ac:dyDescent="0.3">
      <c r="B70" s="72"/>
    </row>
    <row r="71" spans="2:71" ht="18" customHeight="1" x14ac:dyDescent="0.3">
      <c r="B71" s="72"/>
      <c r="C71" s="54" t="s">
        <v>71</v>
      </c>
      <c r="E71" s="53" t="s">
        <v>71</v>
      </c>
      <c r="F71" s="3"/>
      <c r="G71" s="53" t="s">
        <v>71</v>
      </c>
      <c r="I71" s="73">
        <v>17.989999999999998</v>
      </c>
      <c r="J71" s="55">
        <f>I71/1.95583</f>
        <v>9.1981409427199701</v>
      </c>
      <c r="K71" s="3"/>
      <c r="L71" s="58">
        <f>I71*(100%+$L$11)</f>
        <v>22.487499999999997</v>
      </c>
      <c r="M71" s="55">
        <f>L71/1.95583</f>
        <v>11.497676178399962</v>
      </c>
      <c r="N71" s="60">
        <f>I71*(100%+$N$11)</f>
        <v>17.989999999999998</v>
      </c>
      <c r="O71" s="55">
        <f>N71/1.95583</f>
        <v>9.1981409427199701</v>
      </c>
      <c r="P71" s="60">
        <f>I71*(100%+$P$11)</f>
        <v>22.487499999999997</v>
      </c>
      <c r="Q71" s="55">
        <f>P71/1.95583</f>
        <v>11.497676178399962</v>
      </c>
      <c r="R71" s="58">
        <f>I71*(100%+$R$11)</f>
        <v>22.487499999999997</v>
      </c>
      <c r="S71" s="55">
        <f>R71/1.95583</f>
        <v>11.497676178399962</v>
      </c>
      <c r="T71" s="3"/>
      <c r="U71" s="29">
        <v>2845000</v>
      </c>
      <c r="V71" s="30">
        <v>1080000</v>
      </c>
      <c r="W71" s="29">
        <v>1465000</v>
      </c>
      <c r="X71" s="31"/>
      <c r="Y71" s="42">
        <v>0</v>
      </c>
      <c r="Z71" s="42">
        <v>0</v>
      </c>
      <c r="AA71" s="42">
        <v>0</v>
      </c>
      <c r="AB71" s="43"/>
      <c r="AC71" s="42">
        <v>0</v>
      </c>
      <c r="AD71" s="42">
        <v>0</v>
      </c>
      <c r="AE71" s="42">
        <v>0</v>
      </c>
      <c r="AF71" s="43"/>
      <c r="AG71" s="42">
        <v>0</v>
      </c>
      <c r="AH71" s="42">
        <v>0</v>
      </c>
      <c r="AI71" s="42">
        <v>0</v>
      </c>
      <c r="AJ71" s="43"/>
      <c r="AK71" s="30">
        <v>414571.94899817853</v>
      </c>
      <c r="AL71" s="42">
        <v>0</v>
      </c>
      <c r="AM71" s="30">
        <v>414571.94899817853</v>
      </c>
      <c r="AN71" s="43"/>
      <c r="AO71" s="30">
        <v>393843.35154826957</v>
      </c>
      <c r="AP71" s="30">
        <v>186557.3770491803</v>
      </c>
      <c r="AQ71" s="30">
        <v>207285.97449908924</v>
      </c>
      <c r="AR71" s="43"/>
      <c r="AS71" s="30">
        <v>642586.52094717673</v>
      </c>
      <c r="AT71" s="30">
        <v>310928.96174863388</v>
      </c>
      <c r="AU71" s="30">
        <v>331657.55919854285</v>
      </c>
      <c r="AV71" s="43"/>
      <c r="AW71" s="30">
        <v>238378.87067395265</v>
      </c>
      <c r="AX71" s="30">
        <v>82914.389799635697</v>
      </c>
      <c r="AY71" s="30">
        <v>155464.48087431694</v>
      </c>
      <c r="AZ71" s="43"/>
      <c r="BA71" s="30">
        <v>725500.91074681235</v>
      </c>
      <c r="BB71" s="30">
        <v>310928.96174863382</v>
      </c>
      <c r="BC71" s="30">
        <v>414571.94899817847</v>
      </c>
      <c r="BD71" s="43"/>
      <c r="BE71" s="30">
        <v>378296.9034608379</v>
      </c>
      <c r="BF71" s="30">
        <v>207285.97449908924</v>
      </c>
      <c r="BG71" s="30">
        <v>171010.92896174864</v>
      </c>
      <c r="BH71" s="43"/>
      <c r="BI71" s="42">
        <v>0</v>
      </c>
      <c r="BJ71" s="42">
        <v>0</v>
      </c>
      <c r="BK71" s="42">
        <v>0</v>
      </c>
      <c r="BL71" s="43"/>
      <c r="BM71" s="30">
        <v>51821.493624772316</v>
      </c>
      <c r="BN71" s="30">
        <v>20728.597449908928</v>
      </c>
      <c r="BO71" s="42">
        <v>31092.896174863388</v>
      </c>
      <c r="BQ71" s="42">
        <v>0</v>
      </c>
      <c r="BR71" s="42">
        <v>0</v>
      </c>
      <c r="BS71" s="42">
        <v>0</v>
      </c>
    </row>
    <row r="72" spans="2:71" ht="18" customHeight="1" x14ac:dyDescent="0.3">
      <c r="B72" s="72"/>
      <c r="C72" s="54"/>
      <c r="E72" s="53"/>
      <c r="F72" s="3"/>
      <c r="G72" s="53"/>
      <c r="I72" s="73"/>
      <c r="J72" s="55"/>
      <c r="K72" s="3"/>
      <c r="L72" s="58"/>
      <c r="M72" s="55"/>
      <c r="N72" s="60"/>
      <c r="O72" s="55"/>
      <c r="P72" s="60"/>
      <c r="Q72" s="55"/>
      <c r="R72" s="58"/>
      <c r="S72" s="55"/>
      <c r="T72" s="3"/>
      <c r="U72" s="29">
        <v>500000</v>
      </c>
      <c r="V72" s="30">
        <v>250000</v>
      </c>
      <c r="W72" s="29">
        <v>360000</v>
      </c>
      <c r="Y72" s="42">
        <v>0</v>
      </c>
      <c r="Z72" s="42">
        <v>0</v>
      </c>
      <c r="AA72" s="42">
        <v>0</v>
      </c>
      <c r="AB72" s="43"/>
      <c r="AC72" s="42">
        <v>0</v>
      </c>
      <c r="AD72" s="42">
        <v>0</v>
      </c>
      <c r="AE72" s="42">
        <v>0</v>
      </c>
      <c r="AF72" s="43"/>
      <c r="AG72" s="42">
        <v>0</v>
      </c>
      <c r="AH72" s="42">
        <v>0</v>
      </c>
      <c r="AI72" s="42">
        <v>0</v>
      </c>
      <c r="AJ72" s="43"/>
      <c r="AK72" s="30">
        <v>200000</v>
      </c>
      <c r="AL72" s="42">
        <v>0</v>
      </c>
      <c r="AM72" s="30">
        <v>200000</v>
      </c>
      <c r="AN72" s="43"/>
      <c r="AO72" s="30">
        <v>200000</v>
      </c>
      <c r="AP72" s="30">
        <v>90000</v>
      </c>
      <c r="AQ72" s="30">
        <v>130000</v>
      </c>
      <c r="AR72" s="43"/>
      <c r="AS72" s="30">
        <v>330000</v>
      </c>
      <c r="AT72" s="30">
        <v>80000</v>
      </c>
      <c r="AU72" s="30">
        <v>270000</v>
      </c>
      <c r="AV72" s="43"/>
      <c r="AW72" s="30">
        <v>120000</v>
      </c>
      <c r="AX72" s="30">
        <v>30000</v>
      </c>
      <c r="AY72" s="30">
        <v>170000</v>
      </c>
      <c r="AZ72" s="43"/>
      <c r="BA72" s="30">
        <v>170000</v>
      </c>
      <c r="BB72" s="30">
        <v>60000</v>
      </c>
      <c r="BC72" s="30">
        <v>130000</v>
      </c>
      <c r="BD72" s="43"/>
      <c r="BE72" s="30">
        <v>90000</v>
      </c>
      <c r="BF72" s="30">
        <v>30000</v>
      </c>
      <c r="BG72" s="30">
        <v>80000</v>
      </c>
      <c r="BH72" s="43"/>
      <c r="BI72" s="42">
        <v>0</v>
      </c>
      <c r="BJ72" s="42">
        <v>0</v>
      </c>
      <c r="BK72" s="42">
        <v>0</v>
      </c>
      <c r="BL72" s="43"/>
      <c r="BM72" s="30">
        <v>15000</v>
      </c>
      <c r="BN72" s="30">
        <v>8000</v>
      </c>
      <c r="BO72" s="42">
        <v>10000</v>
      </c>
      <c r="BQ72" s="42">
        <v>0</v>
      </c>
      <c r="BR72" s="42">
        <v>0</v>
      </c>
      <c r="BS72" s="42">
        <v>0</v>
      </c>
    </row>
    <row r="73" spans="2:71" ht="6" customHeight="1" x14ac:dyDescent="0.3">
      <c r="B73" s="72"/>
    </row>
    <row r="74" spans="2:71" ht="18" customHeight="1" x14ac:dyDescent="0.3">
      <c r="B74" s="72"/>
      <c r="C74" s="54" t="s">
        <v>72</v>
      </c>
      <c r="E74" s="11" t="s">
        <v>73</v>
      </c>
      <c r="F74" s="3"/>
      <c r="G74" s="53" t="s">
        <v>74</v>
      </c>
      <c r="I74" s="73">
        <v>17.989999999999998</v>
      </c>
      <c r="J74" s="55">
        <f>I74/1.95583</f>
        <v>9.1981409427199701</v>
      </c>
      <c r="K74" s="3"/>
      <c r="L74" s="58">
        <f>I74*(100%+$L$11)</f>
        <v>22.487499999999997</v>
      </c>
      <c r="M74" s="55">
        <f>L74/1.95583</f>
        <v>11.497676178399962</v>
      </c>
      <c r="N74" s="60">
        <f>I74*(100%+$N$11)</f>
        <v>17.989999999999998</v>
      </c>
      <c r="O74" s="55">
        <f>N74/1.95583</f>
        <v>9.1981409427199701</v>
      </c>
      <c r="P74" s="60">
        <f>I74*(100%+$P$11)</f>
        <v>22.487499999999997</v>
      </c>
      <c r="Q74" s="55">
        <f>P74/1.95583</f>
        <v>11.497676178399962</v>
      </c>
      <c r="R74" s="58">
        <f>I74*(100%+$R$11)</f>
        <v>22.487499999999997</v>
      </c>
      <c r="S74" s="55">
        <f>R74/1.95583</f>
        <v>11.497676178399962</v>
      </c>
      <c r="T74" s="3"/>
      <c r="U74" s="29">
        <v>3125000</v>
      </c>
      <c r="V74" s="30">
        <v>1350000</v>
      </c>
      <c r="W74" s="29">
        <v>1465000</v>
      </c>
      <c r="X74" s="31"/>
      <c r="Y74" s="42">
        <v>0</v>
      </c>
      <c r="Z74" s="42">
        <v>0</v>
      </c>
      <c r="AA74" s="42">
        <v>0</v>
      </c>
      <c r="AB74" s="43"/>
      <c r="AC74" s="42">
        <v>0</v>
      </c>
      <c r="AD74" s="42">
        <v>0</v>
      </c>
      <c r="AE74" s="42">
        <v>0</v>
      </c>
      <c r="AF74" s="43"/>
      <c r="AG74" s="42">
        <v>0</v>
      </c>
      <c r="AH74" s="42">
        <v>0</v>
      </c>
      <c r="AI74" s="42">
        <v>0</v>
      </c>
      <c r="AJ74" s="43"/>
      <c r="AK74" s="30">
        <v>619836</v>
      </c>
      <c r="AL74" s="30">
        <v>206612</v>
      </c>
      <c r="AM74" s="30">
        <v>413224</v>
      </c>
      <c r="AN74" s="43"/>
      <c r="AO74" s="30">
        <v>392562.80591935164</v>
      </c>
      <c r="AP74" s="30">
        <v>185950.80280390341</v>
      </c>
      <c r="AQ74" s="30">
        <v>206612.00311544823</v>
      </c>
      <c r="AR74" s="43"/>
      <c r="AS74" s="30">
        <v>640497.20965788956</v>
      </c>
      <c r="AT74" s="30">
        <v>309918.00467317237</v>
      </c>
      <c r="AU74" s="30">
        <v>330579.20498471719</v>
      </c>
      <c r="AV74" s="43"/>
      <c r="AW74" s="30">
        <v>237597.25646161076</v>
      </c>
      <c r="AX74" s="30">
        <v>82644.801246179341</v>
      </c>
      <c r="AY74" s="30">
        <v>154952.10810726622</v>
      </c>
      <c r="AZ74" s="43"/>
      <c r="BA74" s="30">
        <v>723142.01090406883</v>
      </c>
      <c r="BB74" s="30">
        <v>309918.00467317231</v>
      </c>
      <c r="BC74" s="30">
        <v>413224.00623089646</v>
      </c>
      <c r="BD74" s="43"/>
      <c r="BE74" s="30">
        <v>377066.90568569303</v>
      </c>
      <c r="BF74" s="30">
        <v>206612.00311544823</v>
      </c>
      <c r="BG74" s="30">
        <v>170454.9025702448</v>
      </c>
      <c r="BH74" s="43"/>
      <c r="BI74" s="30">
        <v>82644.801246179297</v>
      </c>
      <c r="BJ74" s="30">
        <v>72314.201090406874</v>
      </c>
      <c r="BK74" s="42">
        <v>10330.600155772412</v>
      </c>
      <c r="BL74" s="43"/>
      <c r="BM74" s="30">
        <v>51653.000778862064</v>
      </c>
      <c r="BN74" s="30">
        <v>20661.200311544828</v>
      </c>
      <c r="BO74" s="42">
        <v>30991.800467317236</v>
      </c>
      <c r="BQ74" s="42">
        <v>0</v>
      </c>
      <c r="BR74" s="42">
        <v>0</v>
      </c>
      <c r="BS74" s="42">
        <v>0</v>
      </c>
    </row>
    <row r="75" spans="2:71" ht="18" customHeight="1" x14ac:dyDescent="0.3">
      <c r="B75" s="72"/>
      <c r="C75" s="54"/>
      <c r="E75" s="11" t="s">
        <v>75</v>
      </c>
      <c r="F75" s="3"/>
      <c r="G75" s="53"/>
      <c r="I75" s="73"/>
      <c r="J75" s="55"/>
      <c r="K75" s="3"/>
      <c r="L75" s="58"/>
      <c r="M75" s="55"/>
      <c r="N75" s="60"/>
      <c r="O75" s="55"/>
      <c r="P75" s="60"/>
      <c r="Q75" s="55"/>
      <c r="R75" s="58"/>
      <c r="S75" s="55"/>
      <c r="T75" s="3"/>
      <c r="U75" s="29">
        <v>500000</v>
      </c>
      <c r="V75" s="30">
        <v>250000</v>
      </c>
      <c r="W75" s="29">
        <v>360000</v>
      </c>
      <c r="Y75" s="42">
        <v>0</v>
      </c>
      <c r="Z75" s="42">
        <v>0</v>
      </c>
      <c r="AA75" s="42">
        <v>0</v>
      </c>
      <c r="AB75" s="43"/>
      <c r="AC75" s="42">
        <v>0</v>
      </c>
      <c r="AD75" s="42">
        <v>0</v>
      </c>
      <c r="AE75" s="42">
        <v>0</v>
      </c>
      <c r="AF75" s="43"/>
      <c r="AG75" s="42">
        <v>0</v>
      </c>
      <c r="AH75" s="42">
        <v>0</v>
      </c>
      <c r="AI75" s="42">
        <v>0</v>
      </c>
      <c r="AJ75" s="43"/>
      <c r="AK75" s="30">
        <v>245000</v>
      </c>
      <c r="AL75" s="30">
        <v>65000</v>
      </c>
      <c r="AM75" s="30">
        <v>200000</v>
      </c>
      <c r="AN75" s="43"/>
      <c r="AO75" s="30">
        <v>200000</v>
      </c>
      <c r="AP75" s="30">
        <v>90000</v>
      </c>
      <c r="AQ75" s="30">
        <v>130000</v>
      </c>
      <c r="AR75" s="43"/>
      <c r="AS75" s="30">
        <v>330000</v>
      </c>
      <c r="AT75" s="30">
        <v>80000</v>
      </c>
      <c r="AU75" s="30">
        <v>270000</v>
      </c>
      <c r="AV75" s="43"/>
      <c r="AW75" s="30">
        <v>120000</v>
      </c>
      <c r="AX75" s="30">
        <v>30000</v>
      </c>
      <c r="AY75" s="30">
        <v>170000</v>
      </c>
      <c r="AZ75" s="43"/>
      <c r="BA75" s="30">
        <v>170000</v>
      </c>
      <c r="BB75" s="30">
        <v>60000</v>
      </c>
      <c r="BC75" s="30">
        <v>130000</v>
      </c>
      <c r="BD75" s="43"/>
      <c r="BE75" s="30">
        <v>90000</v>
      </c>
      <c r="BF75" s="30">
        <v>30000</v>
      </c>
      <c r="BG75" s="30">
        <v>80000</v>
      </c>
      <c r="BH75" s="43"/>
      <c r="BI75" s="30">
        <v>70000</v>
      </c>
      <c r="BJ75" s="30">
        <v>65000</v>
      </c>
      <c r="BK75" s="42">
        <v>6000</v>
      </c>
      <c r="BL75" s="43"/>
      <c r="BM75" s="30">
        <v>15000</v>
      </c>
      <c r="BN75" s="30">
        <v>8000</v>
      </c>
      <c r="BO75" s="42">
        <v>10000</v>
      </c>
      <c r="BQ75" s="42">
        <v>0</v>
      </c>
      <c r="BR75" s="42">
        <v>0</v>
      </c>
      <c r="BS75" s="42">
        <v>0</v>
      </c>
    </row>
    <row r="76" spans="2:71" ht="6" customHeight="1" x14ac:dyDescent="0.3">
      <c r="B76" s="72"/>
      <c r="C76" s="3"/>
      <c r="E76" s="5"/>
      <c r="F76" s="3"/>
      <c r="G76" s="3"/>
      <c r="I76" s="7"/>
      <c r="J76" s="7"/>
      <c r="K76" s="3"/>
      <c r="L76" s="7"/>
      <c r="M76" s="7"/>
      <c r="N76" s="7"/>
      <c r="O76" s="7"/>
      <c r="P76" s="7"/>
      <c r="Q76" s="7"/>
      <c r="R76" s="7"/>
      <c r="S76" s="7"/>
      <c r="T76" s="3"/>
      <c r="U76" s="35"/>
      <c r="V76" s="45"/>
      <c r="W76" s="35"/>
      <c r="Y76" s="45"/>
      <c r="Z76" s="45"/>
      <c r="AA76" s="45"/>
      <c r="AB76" s="43"/>
      <c r="AC76" s="45"/>
      <c r="AD76" s="45"/>
      <c r="AE76" s="45"/>
      <c r="AF76" s="43"/>
      <c r="AG76" s="45"/>
      <c r="AH76" s="45"/>
      <c r="AI76" s="45"/>
      <c r="AJ76" s="43"/>
      <c r="AK76" s="35"/>
      <c r="AL76" s="45"/>
      <c r="AM76" s="35"/>
      <c r="AN76" s="43"/>
      <c r="AO76" s="35"/>
      <c r="AP76" s="45"/>
      <c r="AQ76" s="35"/>
      <c r="AR76" s="43"/>
      <c r="AS76" s="35"/>
      <c r="AT76" s="45"/>
      <c r="AU76" s="35"/>
      <c r="AV76" s="43"/>
      <c r="AW76" s="35"/>
      <c r="AX76" s="45"/>
      <c r="AY76" s="35"/>
      <c r="AZ76" s="43"/>
      <c r="BA76" s="35"/>
      <c r="BB76" s="45"/>
      <c r="BC76" s="35"/>
      <c r="BD76" s="43"/>
      <c r="BE76" s="35"/>
      <c r="BF76" s="45"/>
      <c r="BG76" s="35"/>
      <c r="BH76" s="43"/>
      <c r="BI76" s="45"/>
      <c r="BJ76" s="45"/>
      <c r="BK76" s="45"/>
      <c r="BL76" s="43"/>
      <c r="BM76" s="45"/>
      <c r="BN76" s="45"/>
      <c r="BO76" s="45"/>
      <c r="BQ76" s="45"/>
      <c r="BR76" s="45"/>
      <c r="BS76" s="45"/>
    </row>
    <row r="77" spans="2:71" ht="18" customHeight="1" x14ac:dyDescent="0.3">
      <c r="B77" s="72"/>
      <c r="C77" s="54" t="s">
        <v>76</v>
      </c>
      <c r="E77" s="11" t="s">
        <v>73</v>
      </c>
      <c r="F77" s="3"/>
      <c r="G77" s="53" t="s">
        <v>73</v>
      </c>
      <c r="I77" s="73">
        <v>17.989999999999998</v>
      </c>
      <c r="J77" s="55">
        <f>I77/1.95583</f>
        <v>9.1981409427199701</v>
      </c>
      <c r="K77" s="3"/>
      <c r="L77" s="58">
        <f>I77*(100%+$L$11)</f>
        <v>22.487499999999997</v>
      </c>
      <c r="M77" s="55">
        <f>L77/1.95583</f>
        <v>11.497676178399962</v>
      </c>
      <c r="N77" s="60">
        <f>I77*(100%+$N$11)</f>
        <v>17.989999999999998</v>
      </c>
      <c r="O77" s="55">
        <f>N77/1.95583</f>
        <v>9.1981409427199701</v>
      </c>
      <c r="P77" s="60">
        <f>I77*(100%+$P$11)</f>
        <v>22.487499999999997</v>
      </c>
      <c r="Q77" s="55">
        <f>P77/1.95583</f>
        <v>11.497676178399962</v>
      </c>
      <c r="R77" s="58">
        <f>I77*(100%+$R$11)</f>
        <v>22.487499999999997</v>
      </c>
      <c r="S77" s="55">
        <f>R77/1.95583</f>
        <v>11.497676178399962</v>
      </c>
      <c r="T77" s="3"/>
      <c r="U77" s="29">
        <v>3125000</v>
      </c>
      <c r="V77" s="30">
        <v>1350000</v>
      </c>
      <c r="W77" s="29">
        <v>1465000</v>
      </c>
      <c r="X77" s="31"/>
      <c r="Y77" s="42">
        <v>0</v>
      </c>
      <c r="Z77" s="42">
        <v>0</v>
      </c>
      <c r="AA77" s="42">
        <v>0</v>
      </c>
      <c r="AB77" s="43"/>
      <c r="AC77" s="42">
        <v>0</v>
      </c>
      <c r="AD77" s="42">
        <v>0</v>
      </c>
      <c r="AE77" s="42">
        <v>0</v>
      </c>
      <c r="AF77" s="43"/>
      <c r="AG77" s="42">
        <v>0</v>
      </c>
      <c r="AH77" s="42">
        <v>0</v>
      </c>
      <c r="AI77" s="42">
        <v>0</v>
      </c>
      <c r="AJ77" s="43"/>
      <c r="AK77" s="30">
        <v>619834.71074380167</v>
      </c>
      <c r="AL77" s="30">
        <v>206611.57024793388</v>
      </c>
      <c r="AM77" s="30">
        <v>413223.14049586776</v>
      </c>
      <c r="AN77" s="43"/>
      <c r="AO77" s="30">
        <v>392561.98347107437</v>
      </c>
      <c r="AP77" s="30">
        <v>185950.41322314049</v>
      </c>
      <c r="AQ77" s="30">
        <v>206611.57024793388</v>
      </c>
      <c r="AR77" s="43"/>
      <c r="AS77" s="30">
        <v>640495.867768595</v>
      </c>
      <c r="AT77" s="30">
        <v>309917.35537190083</v>
      </c>
      <c r="AU77" s="30">
        <v>330578.51239669416</v>
      </c>
      <c r="AV77" s="43"/>
      <c r="AW77" s="30">
        <v>237603.30578512396</v>
      </c>
      <c r="AX77" s="30">
        <v>82644.628099173555</v>
      </c>
      <c r="AY77" s="30">
        <v>154958.67768595042</v>
      </c>
      <c r="AZ77" s="43"/>
      <c r="BA77" s="30">
        <v>723140.49586776865</v>
      </c>
      <c r="BB77" s="30">
        <v>309917.35537190083</v>
      </c>
      <c r="BC77" s="30">
        <v>413223.14049586776</v>
      </c>
      <c r="BD77" s="43"/>
      <c r="BE77" s="30">
        <v>377066.11570247932</v>
      </c>
      <c r="BF77" s="30">
        <v>206611.57024793385</v>
      </c>
      <c r="BG77" s="30">
        <v>170454.54545454544</v>
      </c>
      <c r="BH77" s="43"/>
      <c r="BI77" s="30">
        <v>82644.628099173555</v>
      </c>
      <c r="BJ77" s="30">
        <v>72314.049586776862</v>
      </c>
      <c r="BK77" s="42">
        <v>10330.578512396694</v>
      </c>
      <c r="BL77" s="43"/>
      <c r="BM77" s="30">
        <v>51652.89256198347</v>
      </c>
      <c r="BN77" s="30">
        <v>20661.157024793389</v>
      </c>
      <c r="BO77" s="42">
        <v>30991.735537190081</v>
      </c>
      <c r="BQ77" s="42">
        <v>0</v>
      </c>
      <c r="BR77" s="42">
        <v>0</v>
      </c>
      <c r="BS77" s="42">
        <v>0</v>
      </c>
    </row>
    <row r="78" spans="2:71" ht="18" customHeight="1" x14ac:dyDescent="0.3">
      <c r="B78" s="72"/>
      <c r="C78" s="54"/>
      <c r="E78" s="11" t="s">
        <v>75</v>
      </c>
      <c r="F78" s="3"/>
      <c r="G78" s="53"/>
      <c r="I78" s="73"/>
      <c r="J78" s="55"/>
      <c r="K78" s="3"/>
      <c r="L78" s="58"/>
      <c r="M78" s="55"/>
      <c r="N78" s="60"/>
      <c r="O78" s="55"/>
      <c r="P78" s="60"/>
      <c r="Q78" s="55"/>
      <c r="R78" s="58"/>
      <c r="S78" s="55"/>
      <c r="T78" s="3"/>
      <c r="U78" s="29">
        <v>500000</v>
      </c>
      <c r="V78" s="30">
        <v>250000</v>
      </c>
      <c r="W78" s="29">
        <v>360000</v>
      </c>
      <c r="Y78" s="42">
        <v>0</v>
      </c>
      <c r="Z78" s="42">
        <v>0</v>
      </c>
      <c r="AA78" s="42">
        <v>0</v>
      </c>
      <c r="AB78" s="43"/>
      <c r="AC78" s="42">
        <v>0</v>
      </c>
      <c r="AD78" s="42">
        <v>0</v>
      </c>
      <c r="AE78" s="42">
        <v>0</v>
      </c>
      <c r="AF78" s="43"/>
      <c r="AG78" s="42">
        <v>0</v>
      </c>
      <c r="AH78" s="42">
        <v>0</v>
      </c>
      <c r="AI78" s="42">
        <v>0</v>
      </c>
      <c r="AJ78" s="43"/>
      <c r="AK78" s="30">
        <v>245000</v>
      </c>
      <c r="AL78" s="30">
        <v>65000</v>
      </c>
      <c r="AM78" s="30">
        <v>200000</v>
      </c>
      <c r="AN78" s="43"/>
      <c r="AO78" s="30">
        <v>200000</v>
      </c>
      <c r="AP78" s="30">
        <v>90000</v>
      </c>
      <c r="AQ78" s="30">
        <v>130000</v>
      </c>
      <c r="AR78" s="43"/>
      <c r="AS78" s="30">
        <v>330000</v>
      </c>
      <c r="AT78" s="30">
        <v>80000</v>
      </c>
      <c r="AU78" s="30">
        <v>270000</v>
      </c>
      <c r="AV78" s="43"/>
      <c r="AW78" s="30">
        <v>120000</v>
      </c>
      <c r="AX78" s="30">
        <v>30000</v>
      </c>
      <c r="AY78" s="30">
        <v>170000</v>
      </c>
      <c r="AZ78" s="43"/>
      <c r="BA78" s="30">
        <v>170000</v>
      </c>
      <c r="BB78" s="30">
        <v>60000</v>
      </c>
      <c r="BC78" s="30">
        <v>130000</v>
      </c>
      <c r="BD78" s="43"/>
      <c r="BE78" s="30">
        <v>90000</v>
      </c>
      <c r="BF78" s="30">
        <v>30000</v>
      </c>
      <c r="BG78" s="30">
        <v>80000</v>
      </c>
      <c r="BH78" s="43"/>
      <c r="BI78" s="30">
        <v>70000</v>
      </c>
      <c r="BJ78" s="30">
        <v>65000</v>
      </c>
      <c r="BK78" s="42">
        <v>6000</v>
      </c>
      <c r="BL78" s="43"/>
      <c r="BM78" s="30">
        <v>15000</v>
      </c>
      <c r="BN78" s="30">
        <v>8000</v>
      </c>
      <c r="BO78" s="42">
        <v>10000</v>
      </c>
      <c r="BQ78" s="42">
        <v>0</v>
      </c>
      <c r="BR78" s="42">
        <v>0</v>
      </c>
      <c r="BS78" s="42">
        <v>0</v>
      </c>
    </row>
    <row r="79" spans="2:71" ht="6" customHeight="1" x14ac:dyDescent="0.3">
      <c r="B79" s="72"/>
    </row>
    <row r="80" spans="2:71" ht="18" customHeight="1" x14ac:dyDescent="0.3">
      <c r="B80" s="72"/>
      <c r="C80" s="54" t="s">
        <v>77</v>
      </c>
      <c r="E80" s="83" t="s">
        <v>78</v>
      </c>
      <c r="F80" s="3"/>
      <c r="G80" s="83" t="s">
        <v>79</v>
      </c>
      <c r="I80" s="73">
        <v>17.989999999999998</v>
      </c>
      <c r="J80" s="55">
        <f>I80/1.95583</f>
        <v>9.1981409427199701</v>
      </c>
      <c r="K80" s="3"/>
      <c r="L80" s="58">
        <f>I80*(100%+$L$11)</f>
        <v>22.487499999999997</v>
      </c>
      <c r="M80" s="61">
        <f>L80/1.95583</f>
        <v>11.497676178399962</v>
      </c>
      <c r="N80" s="60">
        <f>I80*(100%+$N$11)</f>
        <v>17.989999999999998</v>
      </c>
      <c r="O80" s="55">
        <f>N80/1.95583</f>
        <v>9.1981409427199701</v>
      </c>
      <c r="P80" s="60">
        <f>I80*(100%+$P$11)</f>
        <v>22.487499999999997</v>
      </c>
      <c r="Q80" s="55">
        <f>P80/1.95583</f>
        <v>11.497676178399962</v>
      </c>
      <c r="R80" s="58">
        <f>I80*(100%+$R$11)</f>
        <v>22.487499999999997</v>
      </c>
      <c r="S80" s="55">
        <f>R80/1.95583</f>
        <v>11.497676178399962</v>
      </c>
      <c r="T80" s="3"/>
      <c r="U80" s="29">
        <v>5927000</v>
      </c>
      <c r="V80" s="30">
        <v>3385000</v>
      </c>
      <c r="W80" s="29">
        <v>2542000</v>
      </c>
      <c r="X80" s="31"/>
      <c r="Y80" s="30">
        <v>1498051</v>
      </c>
      <c r="Z80" s="30">
        <v>1542150.9106678232</v>
      </c>
      <c r="AA80" s="42">
        <v>0</v>
      </c>
      <c r="AB80" s="43"/>
      <c r="AC80" s="30">
        <v>503769.29748482222</v>
      </c>
      <c r="AD80" s="30">
        <v>143934.08499566349</v>
      </c>
      <c r="AE80" s="30">
        <v>359835.21248915873</v>
      </c>
      <c r="AF80" s="43"/>
      <c r="AG80" s="42">
        <v>0</v>
      </c>
      <c r="AH80" s="42">
        <v>0</v>
      </c>
      <c r="AI80" s="42">
        <v>0</v>
      </c>
      <c r="AJ80" s="43"/>
      <c r="AK80" s="30">
        <v>619836</v>
      </c>
      <c r="AL80" s="30">
        <v>206612</v>
      </c>
      <c r="AM80" s="30">
        <v>413224</v>
      </c>
      <c r="AN80" s="43"/>
      <c r="AO80" s="30">
        <v>616860.36426712922</v>
      </c>
      <c r="AP80" s="30">
        <v>308430.18213356461</v>
      </c>
      <c r="AQ80" s="30">
        <v>308430.18213356461</v>
      </c>
      <c r="AR80" s="43"/>
      <c r="AS80" s="30">
        <v>925290.54640069383</v>
      </c>
      <c r="AT80" s="30">
        <v>514050.30355594103</v>
      </c>
      <c r="AU80" s="30">
        <v>411240.24284475279</v>
      </c>
      <c r="AV80" s="43"/>
      <c r="AW80" s="30">
        <v>287868.16999132698</v>
      </c>
      <c r="AX80" s="30">
        <v>102810.06071118821</v>
      </c>
      <c r="AY80" s="30">
        <v>185058.1092801388</v>
      </c>
      <c r="AZ80" s="43"/>
      <c r="BA80" s="30">
        <v>822480.48568950559</v>
      </c>
      <c r="BB80" s="30">
        <v>308430.18213356461</v>
      </c>
      <c r="BC80" s="30">
        <v>514050.30355594098</v>
      </c>
      <c r="BD80" s="43"/>
      <c r="BE80" s="30">
        <v>462645.27320034691</v>
      </c>
      <c r="BF80" s="30">
        <v>236463.13963573286</v>
      </c>
      <c r="BG80" s="30">
        <v>226182.13356461405</v>
      </c>
      <c r="BH80" s="43"/>
      <c r="BI80" s="30">
        <v>82248.048568950559</v>
      </c>
      <c r="BJ80" s="30">
        <v>71967.042497831746</v>
      </c>
      <c r="BK80" s="42">
        <v>10281.00607111882</v>
      </c>
      <c r="BL80" s="43"/>
      <c r="BM80" s="30">
        <v>66826.53946227234</v>
      </c>
      <c r="BN80" s="30">
        <v>25702.515177797057</v>
      </c>
      <c r="BO80" s="42">
        <v>41124.024284475287</v>
      </c>
      <c r="BQ80" s="42">
        <v>41124.024284475279</v>
      </c>
      <c r="BR80" s="42">
        <v>6168.6036426712917</v>
      </c>
      <c r="BS80" s="42">
        <v>34955.420641803983</v>
      </c>
    </row>
    <row r="81" spans="2:71" ht="18" customHeight="1" x14ac:dyDescent="0.3">
      <c r="B81" s="72"/>
      <c r="C81" s="54"/>
      <c r="E81" s="83"/>
      <c r="F81" s="3"/>
      <c r="G81" s="83"/>
      <c r="I81" s="73"/>
      <c r="J81" s="55"/>
      <c r="K81" s="3"/>
      <c r="L81" s="58"/>
      <c r="M81" s="61"/>
      <c r="N81" s="60"/>
      <c r="O81" s="55"/>
      <c r="P81" s="60"/>
      <c r="Q81" s="55"/>
      <c r="R81" s="58"/>
      <c r="S81" s="55"/>
      <c r="T81" s="3"/>
      <c r="U81" s="29">
        <v>900000</v>
      </c>
      <c r="V81" s="30">
        <v>500000</v>
      </c>
      <c r="W81" s="29">
        <v>600000</v>
      </c>
      <c r="Y81" s="30">
        <v>420000</v>
      </c>
      <c r="Z81" s="30">
        <v>420000</v>
      </c>
      <c r="AA81" s="42">
        <v>0</v>
      </c>
      <c r="AB81" s="43"/>
      <c r="AC81" s="30">
        <v>160000</v>
      </c>
      <c r="AD81" s="30">
        <v>60000</v>
      </c>
      <c r="AE81" s="30">
        <v>120000</v>
      </c>
      <c r="AF81" s="43"/>
      <c r="AG81" s="42">
        <v>0</v>
      </c>
      <c r="AH81" s="42">
        <v>0</v>
      </c>
      <c r="AI81" s="42">
        <v>0</v>
      </c>
      <c r="AJ81" s="43"/>
      <c r="AK81" s="30">
        <v>245000</v>
      </c>
      <c r="AL81" s="30">
        <v>65000</v>
      </c>
      <c r="AM81" s="30">
        <v>200000</v>
      </c>
      <c r="AN81" s="43"/>
      <c r="AO81" s="30">
        <v>200000</v>
      </c>
      <c r="AP81" s="30">
        <v>90000</v>
      </c>
      <c r="AQ81" s="30">
        <v>130000</v>
      </c>
      <c r="AR81" s="43"/>
      <c r="AS81" s="30">
        <v>330000</v>
      </c>
      <c r="AT81" s="30">
        <v>80000</v>
      </c>
      <c r="AU81" s="30">
        <v>270000</v>
      </c>
      <c r="AV81" s="43"/>
      <c r="AW81" s="30">
        <v>120000</v>
      </c>
      <c r="AX81" s="30">
        <v>30000</v>
      </c>
      <c r="AY81" s="30">
        <v>170000</v>
      </c>
      <c r="AZ81" s="43"/>
      <c r="BA81" s="30">
        <v>170000</v>
      </c>
      <c r="BB81" s="30">
        <v>60000</v>
      </c>
      <c r="BC81" s="30">
        <v>130000</v>
      </c>
      <c r="BD81" s="43"/>
      <c r="BE81" s="30">
        <v>90000</v>
      </c>
      <c r="BF81" s="30">
        <v>30000</v>
      </c>
      <c r="BG81" s="30">
        <v>80000</v>
      </c>
      <c r="BH81" s="43"/>
      <c r="BI81" s="30">
        <v>70000</v>
      </c>
      <c r="BJ81" s="30">
        <v>65000</v>
      </c>
      <c r="BK81" s="42">
        <v>6000</v>
      </c>
      <c r="BL81" s="43"/>
      <c r="BM81" s="30">
        <v>15000</v>
      </c>
      <c r="BN81" s="30">
        <v>8000</v>
      </c>
      <c r="BO81" s="42">
        <v>10000</v>
      </c>
      <c r="BQ81" s="42">
        <v>25000</v>
      </c>
      <c r="BR81" s="42">
        <v>4000</v>
      </c>
      <c r="BS81" s="42">
        <v>21000</v>
      </c>
    </row>
    <row r="82" spans="2:71" ht="6" customHeight="1" x14ac:dyDescent="0.3">
      <c r="B82" s="72"/>
      <c r="C82" s="3"/>
      <c r="E82" s="36"/>
      <c r="F82" s="3"/>
      <c r="G82" s="37"/>
      <c r="I82" s="7"/>
      <c r="J82" s="7"/>
      <c r="K82" s="3"/>
      <c r="L82" s="7"/>
      <c r="M82" s="7"/>
      <c r="N82" s="7"/>
      <c r="O82" s="7"/>
      <c r="P82" s="7"/>
      <c r="Q82" s="7"/>
      <c r="R82" s="7"/>
      <c r="S82" s="7"/>
      <c r="T82" s="3"/>
      <c r="U82" s="35"/>
      <c r="V82" s="45"/>
      <c r="W82" s="35"/>
      <c r="Y82" s="38"/>
      <c r="Z82" s="38"/>
      <c r="AA82" s="38"/>
      <c r="AB82" s="46"/>
      <c r="AC82" s="38"/>
      <c r="AD82" s="38"/>
      <c r="AE82" s="38"/>
      <c r="AF82" s="43"/>
      <c r="AG82" s="38"/>
      <c r="AH82" s="38"/>
      <c r="AI82" s="38"/>
      <c r="AJ82" s="43"/>
      <c r="AK82" s="38"/>
      <c r="AL82" s="38"/>
      <c r="AM82" s="38"/>
      <c r="AN82" s="43"/>
      <c r="AO82" s="35"/>
      <c r="AP82" s="45"/>
      <c r="AQ82" s="35"/>
      <c r="AR82" s="43"/>
      <c r="AS82" s="35"/>
      <c r="AT82" s="45"/>
      <c r="AU82" s="35"/>
      <c r="AV82" s="43"/>
      <c r="AW82" s="35"/>
      <c r="AX82" s="45"/>
      <c r="AY82" s="35"/>
      <c r="AZ82" s="43"/>
      <c r="BA82" s="35"/>
      <c r="BB82" s="45"/>
      <c r="BC82" s="35"/>
      <c r="BD82" s="43"/>
      <c r="BE82" s="35"/>
      <c r="BF82" s="45"/>
      <c r="BG82" s="35"/>
      <c r="BH82" s="43"/>
      <c r="BI82" s="38"/>
      <c r="BJ82" s="38"/>
      <c r="BK82" s="38"/>
      <c r="BL82" s="43"/>
      <c r="BM82" s="38"/>
      <c r="BN82" s="38"/>
      <c r="BO82" s="38"/>
      <c r="BQ82" s="38"/>
      <c r="BR82" s="38"/>
      <c r="BS82" s="38"/>
    </row>
    <row r="83" spans="2:71" ht="18" customHeight="1" x14ac:dyDescent="0.3">
      <c r="B83" s="72"/>
      <c r="C83" s="54" t="s">
        <v>80</v>
      </c>
      <c r="E83" s="11" t="s">
        <v>81</v>
      </c>
      <c r="F83" s="3"/>
      <c r="G83" s="11" t="s">
        <v>81</v>
      </c>
      <c r="I83" s="73">
        <v>17.989999999999998</v>
      </c>
      <c r="J83" s="55">
        <f>I83/1.95583</f>
        <v>9.1981409427199701</v>
      </c>
      <c r="K83" s="3"/>
      <c r="L83" s="58">
        <f>I83*(100%+$L$11)</f>
        <v>22.487499999999997</v>
      </c>
      <c r="M83" s="55">
        <f>L83/1.95583</f>
        <v>11.497676178399962</v>
      </c>
      <c r="N83" s="60">
        <f>I83*(100%+$N$11)</f>
        <v>17.989999999999998</v>
      </c>
      <c r="O83" s="55">
        <f>N83/1.95583</f>
        <v>9.1981409427199701</v>
      </c>
      <c r="P83" s="60">
        <f>I83*(100%+$P$11)</f>
        <v>22.487499999999997</v>
      </c>
      <c r="Q83" s="55">
        <f>P83/1.95583</f>
        <v>11.497676178399962</v>
      </c>
      <c r="R83" s="58">
        <f>I83*(100%+$R$11)</f>
        <v>22.487499999999997</v>
      </c>
      <c r="S83" s="55">
        <f>R83/1.95583</f>
        <v>11.497676178399962</v>
      </c>
      <c r="T83" s="3"/>
      <c r="U83" s="29">
        <v>5745000</v>
      </c>
      <c r="V83" s="30">
        <v>3640000</v>
      </c>
      <c r="W83" s="29">
        <v>2105000</v>
      </c>
      <c r="X83" s="31"/>
      <c r="Y83" s="30">
        <v>1919000</v>
      </c>
      <c r="Z83" s="30">
        <v>1950000</v>
      </c>
      <c r="AA83" s="42">
        <v>0</v>
      </c>
      <c r="AB83" s="43"/>
      <c r="AC83" s="30">
        <v>490000</v>
      </c>
      <c r="AD83" s="30">
        <v>140000</v>
      </c>
      <c r="AE83" s="30">
        <v>350000</v>
      </c>
      <c r="AF83" s="43"/>
      <c r="AG83" s="42">
        <v>0</v>
      </c>
      <c r="AH83" s="42">
        <v>0</v>
      </c>
      <c r="AI83" s="42">
        <v>0</v>
      </c>
      <c r="AJ83" s="43"/>
      <c r="AK83" s="30">
        <v>600000</v>
      </c>
      <c r="AL83" s="30">
        <v>200000</v>
      </c>
      <c r="AM83" s="30">
        <v>400000</v>
      </c>
      <c r="AN83" s="43"/>
      <c r="AO83" s="30">
        <v>380000</v>
      </c>
      <c r="AP83" s="30">
        <v>180000</v>
      </c>
      <c r="AQ83" s="30">
        <v>180000</v>
      </c>
      <c r="AR83" s="43"/>
      <c r="AS83" s="30">
        <v>900000</v>
      </c>
      <c r="AT83" s="30">
        <v>500000</v>
      </c>
      <c r="AU83" s="30">
        <v>400000</v>
      </c>
      <c r="AV83" s="43"/>
      <c r="AW83" s="30">
        <v>230000</v>
      </c>
      <c r="AX83" s="30">
        <v>80000</v>
      </c>
      <c r="AY83" s="30">
        <v>150000</v>
      </c>
      <c r="AZ83" s="43"/>
      <c r="BA83" s="30">
        <v>700000</v>
      </c>
      <c r="BB83" s="30">
        <v>300000</v>
      </c>
      <c r="BC83" s="30">
        <v>400000</v>
      </c>
      <c r="BD83" s="43"/>
      <c r="BE83" s="30">
        <v>365000</v>
      </c>
      <c r="BF83" s="30">
        <v>200000</v>
      </c>
      <c r="BG83" s="30">
        <v>165000</v>
      </c>
      <c r="BH83" s="43"/>
      <c r="BI83" s="30">
        <v>80000</v>
      </c>
      <c r="BJ83" s="30">
        <v>70000</v>
      </c>
      <c r="BK83" s="42">
        <v>10000</v>
      </c>
      <c r="BL83" s="43"/>
      <c r="BM83" s="30">
        <v>50000</v>
      </c>
      <c r="BN83" s="30">
        <v>20000</v>
      </c>
      <c r="BO83" s="42">
        <v>30000</v>
      </c>
      <c r="BQ83" s="42">
        <v>31000</v>
      </c>
      <c r="BR83" s="42">
        <v>6000</v>
      </c>
      <c r="BS83" s="42">
        <v>25000</v>
      </c>
    </row>
    <row r="84" spans="2:71" ht="18" customHeight="1" x14ac:dyDescent="0.3">
      <c r="B84" s="72"/>
      <c r="C84" s="54"/>
      <c r="E84" s="11" t="s">
        <v>30</v>
      </c>
      <c r="F84" s="3"/>
      <c r="G84" s="11" t="s">
        <v>30</v>
      </c>
      <c r="I84" s="73"/>
      <c r="J84" s="55"/>
      <c r="K84" s="3"/>
      <c r="L84" s="58"/>
      <c r="M84" s="55"/>
      <c r="N84" s="60"/>
      <c r="O84" s="55"/>
      <c r="P84" s="60"/>
      <c r="Q84" s="55"/>
      <c r="R84" s="58"/>
      <c r="S84" s="55"/>
      <c r="T84" s="3"/>
      <c r="U84" s="29">
        <v>600000</v>
      </c>
      <c r="V84" s="30">
        <v>500000</v>
      </c>
      <c r="W84" s="29">
        <v>250000</v>
      </c>
      <c r="Y84" s="30">
        <v>420000</v>
      </c>
      <c r="Z84" s="30">
        <v>420000</v>
      </c>
      <c r="AA84" s="42">
        <v>0</v>
      </c>
      <c r="AB84" s="43"/>
      <c r="AC84" s="30">
        <v>160000</v>
      </c>
      <c r="AD84" s="30">
        <v>60000</v>
      </c>
      <c r="AE84" s="30">
        <v>120000</v>
      </c>
      <c r="AF84" s="43"/>
      <c r="AG84" s="42">
        <v>0</v>
      </c>
      <c r="AH84" s="42">
        <v>0</v>
      </c>
      <c r="AI84" s="42">
        <v>0</v>
      </c>
      <c r="AJ84" s="43"/>
      <c r="AK84" s="30">
        <v>245000</v>
      </c>
      <c r="AL84" s="30">
        <v>245000</v>
      </c>
      <c r="AM84" s="30">
        <v>200000</v>
      </c>
      <c r="AN84" s="43"/>
      <c r="AO84" s="30">
        <v>200000</v>
      </c>
      <c r="AP84" s="30">
        <v>90000</v>
      </c>
      <c r="AQ84" s="30">
        <v>90000</v>
      </c>
      <c r="AR84" s="43"/>
      <c r="AS84" s="30">
        <v>330000</v>
      </c>
      <c r="AT84" s="30">
        <v>80000</v>
      </c>
      <c r="AU84" s="30">
        <v>270000</v>
      </c>
      <c r="AV84" s="43"/>
      <c r="AW84" s="30">
        <v>120000</v>
      </c>
      <c r="AX84" s="30">
        <v>30000</v>
      </c>
      <c r="AY84" s="30">
        <v>100000</v>
      </c>
      <c r="AZ84" s="43"/>
      <c r="BA84" s="30">
        <v>170000</v>
      </c>
      <c r="BB84" s="30">
        <v>170000</v>
      </c>
      <c r="BC84" s="30">
        <v>130000</v>
      </c>
      <c r="BD84" s="43"/>
      <c r="BE84" s="30">
        <v>90000</v>
      </c>
      <c r="BF84" s="30">
        <v>90000</v>
      </c>
      <c r="BG84" s="30">
        <v>80000</v>
      </c>
      <c r="BH84" s="43"/>
      <c r="BI84" s="30">
        <v>70000</v>
      </c>
      <c r="BJ84" s="30">
        <v>65000</v>
      </c>
      <c r="BK84" s="42">
        <v>6000</v>
      </c>
      <c r="BL84" s="43"/>
      <c r="BM84" s="30">
        <v>15000</v>
      </c>
      <c r="BN84" s="30">
        <v>8000</v>
      </c>
      <c r="BO84" s="42">
        <v>10000</v>
      </c>
      <c r="BQ84" s="42">
        <v>19000</v>
      </c>
      <c r="BR84" s="42">
        <v>4000</v>
      </c>
      <c r="BS84" s="42">
        <v>15000</v>
      </c>
    </row>
    <row r="85" spans="2:71" ht="6" customHeight="1" x14ac:dyDescent="0.3">
      <c r="B85" s="72"/>
      <c r="C85" s="3"/>
      <c r="E85" s="36"/>
      <c r="F85" s="3"/>
      <c r="G85" s="37"/>
      <c r="I85" s="7"/>
      <c r="J85" s="7"/>
      <c r="K85" s="3"/>
      <c r="L85" s="7"/>
      <c r="M85" s="7"/>
      <c r="N85" s="7"/>
      <c r="O85" s="7"/>
      <c r="P85" s="7"/>
      <c r="Q85" s="7"/>
      <c r="R85" s="7"/>
      <c r="S85" s="7"/>
      <c r="T85" s="3"/>
      <c r="U85" s="35"/>
      <c r="V85" s="45"/>
      <c r="W85" s="35"/>
      <c r="Y85" s="38"/>
      <c r="Z85" s="38"/>
      <c r="AA85" s="38"/>
      <c r="AB85" s="46"/>
      <c r="AC85" s="38"/>
      <c r="AD85" s="38"/>
      <c r="AE85" s="38"/>
      <c r="AF85" s="43"/>
      <c r="AG85" s="38"/>
      <c r="AH85" s="38"/>
      <c r="AI85" s="38"/>
      <c r="AJ85" s="43"/>
      <c r="AK85" s="38"/>
      <c r="AL85" s="38"/>
      <c r="AM85" s="38"/>
      <c r="AN85" s="43"/>
      <c r="AO85" s="35"/>
      <c r="AP85" s="45"/>
      <c r="AQ85" s="35"/>
      <c r="AR85" s="43"/>
      <c r="AS85" s="35"/>
      <c r="AT85" s="45"/>
      <c r="AU85" s="35"/>
      <c r="AV85" s="43"/>
      <c r="AW85" s="35"/>
      <c r="AX85" s="45"/>
      <c r="AY85" s="35"/>
      <c r="AZ85" s="43"/>
      <c r="BA85" s="35"/>
      <c r="BB85" s="45"/>
      <c r="BC85" s="35"/>
      <c r="BD85" s="43"/>
      <c r="BE85" s="35"/>
      <c r="BF85" s="45"/>
      <c r="BG85" s="35"/>
      <c r="BH85" s="43"/>
      <c r="BI85" s="38"/>
      <c r="BJ85" s="38"/>
      <c r="BK85" s="38"/>
      <c r="BL85" s="43"/>
      <c r="BM85" s="38"/>
      <c r="BN85" s="38"/>
      <c r="BO85" s="38"/>
      <c r="BQ85" s="38"/>
      <c r="BR85" s="38"/>
      <c r="BS85" s="38"/>
    </row>
    <row r="86" spans="2:71" ht="18" customHeight="1" x14ac:dyDescent="0.3">
      <c r="B86" s="72"/>
      <c r="C86" s="54" t="s">
        <v>82</v>
      </c>
      <c r="E86" s="83" t="s">
        <v>35</v>
      </c>
      <c r="F86" s="3"/>
      <c r="G86" s="83" t="s">
        <v>35</v>
      </c>
      <c r="I86" s="73">
        <v>17.989999999999998</v>
      </c>
      <c r="J86" s="55">
        <f>I86/1.95583</f>
        <v>9.1981409427199701</v>
      </c>
      <c r="K86" s="3"/>
      <c r="L86" s="58">
        <f>I86*(100%+$L$11)</f>
        <v>22.487499999999997</v>
      </c>
      <c r="M86" s="55">
        <f>L86/1.95583</f>
        <v>11.497676178399962</v>
      </c>
      <c r="N86" s="80">
        <f>I86*(100%+$N$11)</f>
        <v>17.989999999999998</v>
      </c>
      <c r="O86" s="55">
        <f>N86/1.95583</f>
        <v>9.1981409427199701</v>
      </c>
      <c r="P86" s="60">
        <f>I86*(100%+$P$11)</f>
        <v>22.487499999999997</v>
      </c>
      <c r="Q86" s="55">
        <f>P86/1.95583</f>
        <v>11.497676178399962</v>
      </c>
      <c r="R86" s="58">
        <f>I86*(100%+$R$11)</f>
        <v>22.487499999999997</v>
      </c>
      <c r="S86" s="55">
        <f>R86/1.95583</f>
        <v>11.497676178399962</v>
      </c>
      <c r="T86" s="3"/>
      <c r="U86" s="29">
        <v>5927000</v>
      </c>
      <c r="V86" s="30">
        <v>3385000</v>
      </c>
      <c r="W86" s="29">
        <v>2542000</v>
      </c>
      <c r="X86" s="31"/>
      <c r="Y86" s="30">
        <v>1498051</v>
      </c>
      <c r="Z86" s="30">
        <v>1542150.9106678232</v>
      </c>
      <c r="AA86" s="42">
        <v>0</v>
      </c>
      <c r="AB86" s="43"/>
      <c r="AC86" s="30">
        <v>503769.29748482222</v>
      </c>
      <c r="AD86" s="30">
        <v>143934.08499566349</v>
      </c>
      <c r="AE86" s="30">
        <v>359835.21248915873</v>
      </c>
      <c r="AF86" s="43"/>
      <c r="AG86" s="42">
        <v>0</v>
      </c>
      <c r="AH86" s="42">
        <v>0</v>
      </c>
      <c r="AI86" s="42">
        <v>0</v>
      </c>
      <c r="AJ86" s="43"/>
      <c r="AK86" s="30">
        <v>619836</v>
      </c>
      <c r="AL86" s="30">
        <v>206612</v>
      </c>
      <c r="AM86" s="30">
        <v>413224</v>
      </c>
      <c r="AN86" s="43"/>
      <c r="AO86" s="30">
        <v>616860.36426712922</v>
      </c>
      <c r="AP86" s="30">
        <v>308430.18213356461</v>
      </c>
      <c r="AQ86" s="30">
        <v>308430.18213356461</v>
      </c>
      <c r="AR86" s="43"/>
      <c r="AS86" s="30">
        <v>925290.54640069383</v>
      </c>
      <c r="AT86" s="30">
        <v>514050.30355594103</v>
      </c>
      <c r="AU86" s="30">
        <v>411240.24284475279</v>
      </c>
      <c r="AV86" s="43"/>
      <c r="AW86" s="30">
        <v>287868.16999132698</v>
      </c>
      <c r="AX86" s="30">
        <v>102810.06071118821</v>
      </c>
      <c r="AY86" s="30">
        <v>185058.1092801388</v>
      </c>
      <c r="AZ86" s="43"/>
      <c r="BA86" s="30">
        <v>822480.48568950559</v>
      </c>
      <c r="BB86" s="30">
        <v>308430.18213356461</v>
      </c>
      <c r="BC86" s="30">
        <v>514050.30355594098</v>
      </c>
      <c r="BD86" s="43"/>
      <c r="BE86" s="30">
        <v>462645.27320034691</v>
      </c>
      <c r="BF86" s="30">
        <v>236463.13963573286</v>
      </c>
      <c r="BG86" s="30">
        <v>226182.13356461405</v>
      </c>
      <c r="BH86" s="43"/>
      <c r="BI86" s="30">
        <v>82248.048568950559</v>
      </c>
      <c r="BJ86" s="30">
        <v>71967.042497831746</v>
      </c>
      <c r="BK86" s="42">
        <v>10281.00607111882</v>
      </c>
      <c r="BL86" s="43"/>
      <c r="BM86" s="30">
        <v>66826.53946227234</v>
      </c>
      <c r="BN86" s="30">
        <v>25702.515177797057</v>
      </c>
      <c r="BO86" s="42">
        <v>41124.024284475287</v>
      </c>
      <c r="BQ86" s="42">
        <v>41124.024284475279</v>
      </c>
      <c r="BR86" s="42">
        <v>6168.6036426712917</v>
      </c>
      <c r="BS86" s="42">
        <v>34955.420641803983</v>
      </c>
    </row>
    <row r="87" spans="2:71" ht="18" customHeight="1" x14ac:dyDescent="0.3">
      <c r="B87" s="72"/>
      <c r="C87" s="54"/>
      <c r="E87" s="83"/>
      <c r="F87" s="3"/>
      <c r="G87" s="83"/>
      <c r="I87" s="73"/>
      <c r="J87" s="55"/>
      <c r="K87" s="3"/>
      <c r="L87" s="58"/>
      <c r="M87" s="55"/>
      <c r="N87" s="80"/>
      <c r="O87" s="55"/>
      <c r="P87" s="60"/>
      <c r="Q87" s="55"/>
      <c r="R87" s="58"/>
      <c r="S87" s="55"/>
      <c r="T87" s="3"/>
      <c r="U87" s="29">
        <v>900000</v>
      </c>
      <c r="V87" s="30">
        <v>500000</v>
      </c>
      <c r="W87" s="29">
        <v>600000</v>
      </c>
      <c r="Y87" s="30">
        <v>420000</v>
      </c>
      <c r="Z87" s="30">
        <v>420000</v>
      </c>
      <c r="AA87" s="42">
        <v>0</v>
      </c>
      <c r="AB87" s="43"/>
      <c r="AC87" s="30">
        <v>160000</v>
      </c>
      <c r="AD87" s="30">
        <v>60000</v>
      </c>
      <c r="AE87" s="30">
        <v>120000</v>
      </c>
      <c r="AF87" s="43"/>
      <c r="AG87" s="42">
        <v>0</v>
      </c>
      <c r="AH87" s="42">
        <v>0</v>
      </c>
      <c r="AI87" s="42">
        <v>0</v>
      </c>
      <c r="AJ87" s="43"/>
      <c r="AK87" s="30">
        <v>245000</v>
      </c>
      <c r="AL87" s="30">
        <v>65000</v>
      </c>
      <c r="AM87" s="30">
        <v>200000</v>
      </c>
      <c r="AN87" s="43"/>
      <c r="AO87" s="30">
        <v>200000</v>
      </c>
      <c r="AP87" s="30">
        <v>90000</v>
      </c>
      <c r="AQ87" s="30">
        <v>130000</v>
      </c>
      <c r="AR87" s="43"/>
      <c r="AS87" s="30">
        <v>330000</v>
      </c>
      <c r="AT87" s="30">
        <v>80000</v>
      </c>
      <c r="AU87" s="30">
        <v>270000</v>
      </c>
      <c r="AV87" s="43"/>
      <c r="AW87" s="30">
        <v>120000</v>
      </c>
      <c r="AX87" s="30">
        <v>30000</v>
      </c>
      <c r="AY87" s="30">
        <v>170000</v>
      </c>
      <c r="AZ87" s="43"/>
      <c r="BA87" s="30">
        <v>170000</v>
      </c>
      <c r="BB87" s="30">
        <v>60000</v>
      </c>
      <c r="BC87" s="30">
        <v>130000</v>
      </c>
      <c r="BD87" s="43"/>
      <c r="BE87" s="30">
        <v>90000</v>
      </c>
      <c r="BF87" s="30">
        <v>30000</v>
      </c>
      <c r="BG87" s="30">
        <v>80000</v>
      </c>
      <c r="BH87" s="43"/>
      <c r="BI87" s="30">
        <v>70000</v>
      </c>
      <c r="BJ87" s="30">
        <v>65000</v>
      </c>
      <c r="BK87" s="42">
        <v>6000</v>
      </c>
      <c r="BL87" s="43"/>
      <c r="BM87" s="30">
        <v>15000</v>
      </c>
      <c r="BN87" s="30">
        <v>8000</v>
      </c>
      <c r="BO87" s="42">
        <v>10000</v>
      </c>
      <c r="BQ87" s="42">
        <v>25000</v>
      </c>
      <c r="BR87" s="42">
        <v>4000</v>
      </c>
      <c r="BS87" s="42">
        <v>21000</v>
      </c>
    </row>
    <row r="88" spans="2:71" ht="22.2" customHeight="1" x14ac:dyDescent="0.3">
      <c r="B88" s="28"/>
      <c r="C88" s="3"/>
      <c r="E88" s="36"/>
      <c r="F88" s="3"/>
      <c r="G88" s="37"/>
      <c r="I88" s="7"/>
      <c r="J88" s="7"/>
      <c r="K88" s="3"/>
      <c r="L88" s="7"/>
      <c r="M88" s="7"/>
      <c r="N88" s="7"/>
      <c r="O88" s="7"/>
      <c r="P88" s="7"/>
      <c r="Q88" s="7"/>
      <c r="R88" s="7"/>
      <c r="S88" s="7"/>
      <c r="T88" s="3"/>
      <c r="U88" s="35"/>
      <c r="V88" s="45"/>
      <c r="W88" s="35"/>
      <c r="Y88" s="45"/>
      <c r="Z88" s="45"/>
      <c r="AA88" s="45"/>
      <c r="AB88" s="43"/>
      <c r="AC88" s="45"/>
      <c r="AD88" s="45"/>
      <c r="AE88" s="45"/>
      <c r="AF88" s="43"/>
      <c r="AG88" s="45"/>
      <c r="AH88" s="45"/>
      <c r="AI88" s="45"/>
      <c r="AJ88" s="43"/>
      <c r="AK88" s="35"/>
      <c r="AL88" s="45"/>
      <c r="AM88" s="35"/>
      <c r="AN88" s="43"/>
      <c r="AO88" s="35"/>
      <c r="AP88" s="45"/>
      <c r="AQ88" s="35"/>
      <c r="AR88" s="43"/>
      <c r="AS88" s="35"/>
      <c r="AT88" s="45"/>
      <c r="AU88" s="35"/>
      <c r="AV88" s="43"/>
      <c r="AW88" s="35"/>
      <c r="AX88" s="45"/>
      <c r="AY88" s="35"/>
      <c r="AZ88" s="43"/>
      <c r="BA88" s="35"/>
      <c r="BB88" s="45"/>
      <c r="BC88" s="35"/>
      <c r="BD88" s="43"/>
      <c r="BE88" s="35"/>
      <c r="BF88" s="45"/>
      <c r="BG88" s="35"/>
      <c r="BH88" s="43"/>
      <c r="BI88" s="45"/>
      <c r="BJ88" s="45"/>
      <c r="BK88" s="45"/>
      <c r="BL88" s="43"/>
      <c r="BM88" s="45"/>
      <c r="BN88" s="45"/>
      <c r="BO88" s="45"/>
      <c r="BQ88" s="45"/>
      <c r="BR88" s="45"/>
      <c r="BS88" s="45"/>
    </row>
    <row r="89" spans="2:71" ht="18" customHeight="1" x14ac:dyDescent="0.3">
      <c r="B89" s="72" t="s">
        <v>83</v>
      </c>
      <c r="C89" s="54" t="s">
        <v>84</v>
      </c>
      <c r="E89" s="53" t="s">
        <v>85</v>
      </c>
      <c r="F89" s="3"/>
      <c r="G89" s="53" t="s">
        <v>85</v>
      </c>
      <c r="I89" s="73">
        <v>22.88</v>
      </c>
      <c r="J89" s="55">
        <f>I89/1.95583</f>
        <v>11.698358241769478</v>
      </c>
      <c r="K89" s="3"/>
      <c r="L89" s="58">
        <f>I89*(100%+$L$11)</f>
        <v>28.599999999999998</v>
      </c>
      <c r="M89" s="55">
        <f>L89/1.95583</f>
        <v>14.622947802211847</v>
      </c>
      <c r="N89" s="60">
        <f>I89*(100%+$N$11)</f>
        <v>22.88</v>
      </c>
      <c r="O89" s="55">
        <f>N89/1.95583</f>
        <v>11.698358241769478</v>
      </c>
      <c r="P89" s="59" t="s">
        <v>33</v>
      </c>
      <c r="Q89" s="49"/>
      <c r="R89" s="58">
        <f>I89*(100%+$R$11)</f>
        <v>28.599999999999998</v>
      </c>
      <c r="S89" s="55">
        <f>R89/1.95583</f>
        <v>14.622947802211847</v>
      </c>
      <c r="T89" s="3"/>
      <c r="U89" s="29">
        <v>1400000</v>
      </c>
      <c r="V89" s="30">
        <v>596500</v>
      </c>
      <c r="W89" s="29">
        <v>700000</v>
      </c>
      <c r="Y89" s="42">
        <v>0</v>
      </c>
      <c r="Z89" s="42">
        <v>0</v>
      </c>
      <c r="AA89" s="42">
        <v>0</v>
      </c>
      <c r="AB89" s="43"/>
      <c r="AC89" s="30">
        <v>612244.89795918367</v>
      </c>
      <c r="AD89" s="30">
        <v>244897.95918367349</v>
      </c>
      <c r="AE89" s="30">
        <v>367346.93877551018</v>
      </c>
      <c r="AF89" s="43"/>
      <c r="AG89" s="30">
        <v>530612.24489795917</v>
      </c>
      <c r="AH89" s="30">
        <v>285714.28571428568</v>
      </c>
      <c r="AI89" s="30">
        <v>244897.95918367349</v>
      </c>
      <c r="AJ89" s="43"/>
      <c r="AK89" s="42">
        <v>0</v>
      </c>
      <c r="AL89" s="42">
        <v>0</v>
      </c>
      <c r="AM89" s="42">
        <v>0</v>
      </c>
      <c r="AN89" s="43"/>
      <c r="AO89" s="30">
        <v>122448.97959183673</v>
      </c>
      <c r="AP89" s="30">
        <v>61224.489795918365</v>
      </c>
      <c r="AQ89" s="30">
        <v>61224.489795918365</v>
      </c>
      <c r="AR89" s="43"/>
      <c r="AS89" s="30">
        <v>40816.326530612248</v>
      </c>
      <c r="AT89" s="30">
        <v>20408.163265306124</v>
      </c>
      <c r="AU89" s="30">
        <v>20408.163265306124</v>
      </c>
      <c r="AV89" s="43"/>
      <c r="AW89" s="30">
        <v>8163.2653061224491</v>
      </c>
      <c r="AX89" s="30">
        <v>3265.3061224489797</v>
      </c>
      <c r="AY89" s="30">
        <v>4897.9591836734689</v>
      </c>
      <c r="AZ89" s="43"/>
      <c r="BA89" s="30">
        <v>81632.653061224497</v>
      </c>
      <c r="BB89" s="30">
        <v>32653.0612244898</v>
      </c>
      <c r="BC89" s="30">
        <v>48979.591836734697</v>
      </c>
      <c r="BD89" s="43"/>
      <c r="BE89" s="30">
        <v>4081.6326530612246</v>
      </c>
      <c r="BF89" s="30">
        <v>2040.8163265306123</v>
      </c>
      <c r="BG89" s="30">
        <v>2040.8163265306123</v>
      </c>
      <c r="BH89" s="43"/>
      <c r="BI89" s="42">
        <v>0</v>
      </c>
      <c r="BJ89" s="42">
        <v>0</v>
      </c>
      <c r="BK89" s="42">
        <v>0</v>
      </c>
      <c r="BL89" s="43"/>
      <c r="BM89" s="42">
        <v>0</v>
      </c>
      <c r="BN89" s="42">
        <v>0</v>
      </c>
      <c r="BO89" s="42">
        <v>0</v>
      </c>
      <c r="BQ89" s="42">
        <v>0</v>
      </c>
      <c r="BR89" s="42">
        <v>0</v>
      </c>
      <c r="BS89" s="42">
        <v>0</v>
      </c>
    </row>
    <row r="90" spans="2:71" ht="18" customHeight="1" x14ac:dyDescent="0.3">
      <c r="B90" s="72"/>
      <c r="C90" s="54"/>
      <c r="E90" s="53"/>
      <c r="F90" s="3"/>
      <c r="G90" s="53"/>
      <c r="I90" s="73"/>
      <c r="J90" s="55"/>
      <c r="K90" s="3"/>
      <c r="L90" s="58"/>
      <c r="M90" s="55"/>
      <c r="N90" s="60"/>
      <c r="O90" s="55"/>
      <c r="P90" s="59"/>
      <c r="Q90" s="49"/>
      <c r="R90" s="58"/>
      <c r="S90" s="55"/>
      <c r="T90" s="3"/>
      <c r="U90" s="29">
        <v>400000</v>
      </c>
      <c r="V90" s="30">
        <v>200000</v>
      </c>
      <c r="W90" s="29">
        <v>250000</v>
      </c>
      <c r="Y90" s="42">
        <v>420000</v>
      </c>
      <c r="Z90" s="42">
        <v>420000</v>
      </c>
      <c r="AA90" s="42">
        <v>0</v>
      </c>
      <c r="AB90" s="43"/>
      <c r="AC90" s="30">
        <v>160000</v>
      </c>
      <c r="AD90" s="30">
        <v>60000</v>
      </c>
      <c r="AE90" s="30">
        <v>120000</v>
      </c>
      <c r="AF90" s="43"/>
      <c r="AG90" s="30">
        <v>0</v>
      </c>
      <c r="AH90" s="30">
        <v>0</v>
      </c>
      <c r="AI90" s="30">
        <v>0</v>
      </c>
      <c r="AJ90" s="43"/>
      <c r="AK90" s="42">
        <v>245000</v>
      </c>
      <c r="AL90" s="42">
        <v>65000</v>
      </c>
      <c r="AM90" s="42">
        <v>200000</v>
      </c>
      <c r="AN90" s="43"/>
      <c r="AO90" s="42">
        <v>200000</v>
      </c>
      <c r="AP90" s="42">
        <v>90000</v>
      </c>
      <c r="AQ90" s="42">
        <v>130000</v>
      </c>
      <c r="AR90" s="43"/>
      <c r="AS90" s="42">
        <v>330000</v>
      </c>
      <c r="AT90" s="42">
        <v>80000</v>
      </c>
      <c r="AU90" s="42">
        <v>270000</v>
      </c>
      <c r="AV90" s="43"/>
      <c r="AW90" s="42">
        <v>120000</v>
      </c>
      <c r="AX90" s="42">
        <v>30000</v>
      </c>
      <c r="AY90" s="42">
        <v>170000</v>
      </c>
      <c r="AZ90" s="43"/>
      <c r="BA90" s="42">
        <v>170000</v>
      </c>
      <c r="BB90" s="42">
        <v>60000</v>
      </c>
      <c r="BC90" s="42">
        <v>130000</v>
      </c>
      <c r="BD90" s="43"/>
      <c r="BE90" s="42">
        <v>90000</v>
      </c>
      <c r="BF90" s="42">
        <v>30000</v>
      </c>
      <c r="BG90" s="42">
        <v>80000</v>
      </c>
      <c r="BH90" s="43"/>
      <c r="BI90" s="42">
        <v>70000</v>
      </c>
      <c r="BJ90" s="42">
        <v>65000</v>
      </c>
      <c r="BK90" s="42">
        <v>6000</v>
      </c>
      <c r="BL90" s="43"/>
      <c r="BM90" s="42">
        <v>15000</v>
      </c>
      <c r="BN90" s="42">
        <v>8000</v>
      </c>
      <c r="BO90" s="42">
        <v>10000</v>
      </c>
      <c r="BQ90" s="42">
        <v>25000</v>
      </c>
      <c r="BR90" s="42">
        <v>4000</v>
      </c>
      <c r="BS90" s="42">
        <v>21000</v>
      </c>
    </row>
    <row r="91" spans="2:71" ht="6" customHeight="1" x14ac:dyDescent="0.3">
      <c r="B91" s="72"/>
      <c r="C91" s="3"/>
      <c r="E91" s="3"/>
      <c r="F91" s="3"/>
      <c r="G91" s="3"/>
      <c r="I91" s="7"/>
      <c r="J91" s="7"/>
      <c r="K91" s="3"/>
      <c r="L91" s="7"/>
      <c r="M91" s="7"/>
      <c r="N91" s="7"/>
      <c r="O91" s="7"/>
      <c r="P91" s="48"/>
      <c r="Q91" s="48"/>
      <c r="R91" s="18"/>
      <c r="S91" s="18"/>
      <c r="T91" s="3"/>
      <c r="U91" s="35"/>
      <c r="V91" s="35"/>
      <c r="W91" s="35"/>
      <c r="Y91" s="35"/>
      <c r="Z91" s="35"/>
      <c r="AA91" s="35"/>
      <c r="AB91" s="43"/>
      <c r="AC91" s="35"/>
      <c r="AD91" s="35"/>
      <c r="AE91" s="35"/>
      <c r="AF91" s="43"/>
      <c r="AG91" s="35"/>
      <c r="AH91" s="35"/>
      <c r="AI91" s="35"/>
      <c r="AJ91" s="43"/>
      <c r="AK91" s="35"/>
      <c r="AL91" s="35"/>
      <c r="AM91" s="35"/>
      <c r="AN91" s="43"/>
      <c r="AO91" s="35"/>
      <c r="AP91" s="35"/>
      <c r="AQ91" s="35"/>
      <c r="AR91" s="43"/>
      <c r="AS91" s="35"/>
      <c r="AT91" s="35"/>
      <c r="AU91" s="35"/>
      <c r="AV91" s="43"/>
      <c r="AW91" s="35"/>
      <c r="AX91" s="35"/>
      <c r="AY91" s="35"/>
      <c r="AZ91" s="43"/>
      <c r="BA91" s="35"/>
      <c r="BB91" s="35"/>
      <c r="BC91" s="35"/>
      <c r="BD91" s="43"/>
      <c r="BE91" s="35"/>
      <c r="BF91" s="35"/>
      <c r="BG91" s="35"/>
      <c r="BH91" s="43"/>
      <c r="BI91" s="35"/>
      <c r="BJ91" s="35"/>
      <c r="BK91" s="35"/>
      <c r="BL91" s="43"/>
      <c r="BM91" s="35"/>
      <c r="BN91" s="35"/>
      <c r="BO91" s="35"/>
      <c r="BQ91" s="35"/>
      <c r="BR91" s="35"/>
      <c r="BS91" s="35"/>
    </row>
    <row r="92" spans="2:71" ht="18" customHeight="1" x14ac:dyDescent="0.3">
      <c r="B92" s="72"/>
      <c r="C92" s="54" t="s">
        <v>86</v>
      </c>
      <c r="E92" s="53" t="s">
        <v>87</v>
      </c>
      <c r="F92" s="3"/>
      <c r="G92" s="53" t="s">
        <v>87</v>
      </c>
      <c r="I92" s="73">
        <v>26.79</v>
      </c>
      <c r="J92" s="55">
        <f>I92/1.95583</f>
        <v>13.697509497246694</v>
      </c>
      <c r="K92" s="3"/>
      <c r="L92" s="58">
        <f>I92*(100%+$L$11)</f>
        <v>33.487499999999997</v>
      </c>
      <c r="M92" s="55">
        <f>L92/1.95583</f>
        <v>17.121886871558367</v>
      </c>
      <c r="N92" s="60">
        <f>I92*(100%+$N$11)</f>
        <v>26.79</v>
      </c>
      <c r="O92" s="55">
        <f>N92/1.95583</f>
        <v>13.697509497246694</v>
      </c>
      <c r="P92" s="59" t="s">
        <v>33</v>
      </c>
      <c r="Q92" s="49"/>
      <c r="R92" s="58">
        <f>I92*(100%+$R$11)</f>
        <v>33.487499999999997</v>
      </c>
      <c r="S92" s="55">
        <f>R92/1.95583</f>
        <v>17.121886871558367</v>
      </c>
      <c r="T92" s="3"/>
      <c r="U92" s="29">
        <v>1400000</v>
      </c>
      <c r="V92" s="30">
        <v>596500</v>
      </c>
      <c r="W92" s="29">
        <v>700000</v>
      </c>
      <c r="Y92" s="42">
        <v>0</v>
      </c>
      <c r="Z92" s="42">
        <v>0</v>
      </c>
      <c r="AA92" s="42">
        <v>0</v>
      </c>
      <c r="AB92" s="43"/>
      <c r="AC92" s="30">
        <v>612244.89795918367</v>
      </c>
      <c r="AD92" s="30">
        <v>244897.95918367349</v>
      </c>
      <c r="AE92" s="30">
        <v>367346.93877551018</v>
      </c>
      <c r="AF92" s="43"/>
      <c r="AG92" s="30">
        <v>530612.24489795917</v>
      </c>
      <c r="AH92" s="30">
        <v>285714.28571428568</v>
      </c>
      <c r="AI92" s="30">
        <v>244897.95918367349</v>
      </c>
      <c r="AJ92" s="43"/>
      <c r="AK92" s="42">
        <v>0</v>
      </c>
      <c r="AL92" s="42">
        <v>0</v>
      </c>
      <c r="AM92" s="42">
        <v>0</v>
      </c>
      <c r="AN92" s="43"/>
      <c r="AO92" s="30">
        <v>122448.97959183673</v>
      </c>
      <c r="AP92" s="30">
        <v>61224.489795918365</v>
      </c>
      <c r="AQ92" s="30">
        <v>61224.489795918365</v>
      </c>
      <c r="AR92" s="43"/>
      <c r="AS92" s="30">
        <v>40816.326530612248</v>
      </c>
      <c r="AT92" s="30">
        <v>20408.163265306124</v>
      </c>
      <c r="AU92" s="30">
        <v>20408.163265306124</v>
      </c>
      <c r="AV92" s="43"/>
      <c r="AW92" s="30">
        <v>8163.2653061224491</v>
      </c>
      <c r="AX92" s="30">
        <v>3265.3061224489797</v>
      </c>
      <c r="AY92" s="30">
        <v>4897.9591836734689</v>
      </c>
      <c r="AZ92" s="43"/>
      <c r="BA92" s="30">
        <v>81632.653061224497</v>
      </c>
      <c r="BB92" s="30">
        <v>32653.0612244898</v>
      </c>
      <c r="BC92" s="30">
        <v>48979.591836734697</v>
      </c>
      <c r="BD92" s="43"/>
      <c r="BE92" s="30">
        <v>4081.6326530612246</v>
      </c>
      <c r="BF92" s="30">
        <v>2040.8163265306123</v>
      </c>
      <c r="BG92" s="30">
        <v>2040.8163265306123</v>
      </c>
      <c r="BH92" s="43"/>
      <c r="BI92" s="42">
        <v>0</v>
      </c>
      <c r="BJ92" s="42">
        <v>0</v>
      </c>
      <c r="BK92" s="42">
        <v>0</v>
      </c>
      <c r="BL92" s="43"/>
      <c r="BM92" s="42">
        <v>0</v>
      </c>
      <c r="BN92" s="42">
        <v>0</v>
      </c>
      <c r="BO92" s="42">
        <v>0</v>
      </c>
      <c r="BQ92" s="42">
        <v>0</v>
      </c>
      <c r="BR92" s="42">
        <v>0</v>
      </c>
      <c r="BS92" s="42">
        <v>0</v>
      </c>
    </row>
    <row r="93" spans="2:71" ht="18" customHeight="1" x14ac:dyDescent="0.3">
      <c r="B93" s="72"/>
      <c r="C93" s="54"/>
      <c r="E93" s="53"/>
      <c r="F93" s="3"/>
      <c r="G93" s="53"/>
      <c r="I93" s="73"/>
      <c r="J93" s="55"/>
      <c r="K93" s="3"/>
      <c r="L93" s="58"/>
      <c r="M93" s="55"/>
      <c r="N93" s="60"/>
      <c r="O93" s="55"/>
      <c r="P93" s="59"/>
      <c r="Q93" s="49"/>
      <c r="R93" s="58"/>
      <c r="S93" s="55"/>
      <c r="T93" s="3"/>
      <c r="U93" s="29">
        <v>400000</v>
      </c>
      <c r="V93" s="30">
        <v>200000</v>
      </c>
      <c r="W93" s="29">
        <v>250000</v>
      </c>
      <c r="Y93" s="42">
        <v>0</v>
      </c>
      <c r="Z93" s="42">
        <v>0</v>
      </c>
      <c r="AA93" s="42">
        <v>0</v>
      </c>
      <c r="AB93" s="43"/>
      <c r="AC93" s="30">
        <v>220000</v>
      </c>
      <c r="AD93" s="30">
        <v>155000</v>
      </c>
      <c r="AE93" s="30">
        <v>85000</v>
      </c>
      <c r="AF93" s="43"/>
      <c r="AG93" s="30">
        <v>150000</v>
      </c>
      <c r="AH93" s="30">
        <v>75000</v>
      </c>
      <c r="AI93" s="30">
        <v>75000</v>
      </c>
      <c r="AJ93" s="43"/>
      <c r="AK93" s="42">
        <v>0</v>
      </c>
      <c r="AL93" s="42">
        <v>0</v>
      </c>
      <c r="AM93" s="42">
        <v>0</v>
      </c>
      <c r="AN93" s="43"/>
      <c r="AO93" s="42">
        <v>0</v>
      </c>
      <c r="AP93" s="42">
        <v>0</v>
      </c>
      <c r="AQ93" s="42">
        <v>0</v>
      </c>
      <c r="AR93" s="43"/>
      <c r="AS93" s="42">
        <v>0</v>
      </c>
      <c r="AT93" s="42">
        <v>0</v>
      </c>
      <c r="AU93" s="42">
        <v>0</v>
      </c>
      <c r="AV93" s="43"/>
      <c r="AW93" s="42">
        <v>0</v>
      </c>
      <c r="AX93" s="42">
        <v>0</v>
      </c>
      <c r="AY93" s="42">
        <v>0</v>
      </c>
      <c r="AZ93" s="43"/>
      <c r="BA93" s="42">
        <v>0</v>
      </c>
      <c r="BB93" s="42">
        <v>0</v>
      </c>
      <c r="BC93" s="42">
        <v>0</v>
      </c>
      <c r="BD93" s="43"/>
      <c r="BE93" s="42">
        <v>0</v>
      </c>
      <c r="BF93" s="42">
        <v>0</v>
      </c>
      <c r="BG93" s="42">
        <v>0</v>
      </c>
      <c r="BH93" s="43"/>
      <c r="BI93" s="42">
        <v>0</v>
      </c>
      <c r="BJ93" s="42">
        <v>0</v>
      </c>
      <c r="BK93" s="42">
        <v>0</v>
      </c>
      <c r="BL93" s="43"/>
      <c r="BM93" s="42">
        <v>0</v>
      </c>
      <c r="BN93" s="42">
        <v>0</v>
      </c>
      <c r="BO93" s="42">
        <v>0</v>
      </c>
      <c r="BQ93" s="42">
        <v>0</v>
      </c>
      <c r="BR93" s="42">
        <v>0</v>
      </c>
      <c r="BS93" s="42">
        <v>0</v>
      </c>
    </row>
    <row r="94" spans="2:71" ht="6" customHeight="1" x14ac:dyDescent="0.3">
      <c r="B94" s="72"/>
      <c r="C94" s="3"/>
      <c r="E94" s="3"/>
      <c r="F94" s="3"/>
      <c r="G94" s="3"/>
      <c r="I94" s="7"/>
      <c r="J94" s="7"/>
      <c r="K94" s="3"/>
      <c r="L94" s="7"/>
      <c r="M94" s="7"/>
      <c r="N94" s="7"/>
      <c r="O94" s="7"/>
      <c r="P94" s="7"/>
      <c r="Q94" s="7"/>
      <c r="R94" s="18"/>
      <c r="S94" s="18"/>
      <c r="T94" s="3"/>
      <c r="U94" s="35"/>
      <c r="V94" s="35"/>
      <c r="W94" s="35"/>
      <c r="Y94" s="35"/>
      <c r="Z94" s="35"/>
      <c r="AA94" s="35"/>
      <c r="AB94" s="43"/>
      <c r="AC94" s="35"/>
      <c r="AD94" s="35"/>
      <c r="AE94" s="35"/>
      <c r="AF94" s="43"/>
      <c r="AG94" s="35"/>
      <c r="AH94" s="35"/>
      <c r="AI94" s="35"/>
      <c r="AJ94" s="43"/>
      <c r="AK94" s="35"/>
      <c r="AL94" s="35"/>
      <c r="AM94" s="35"/>
      <c r="AN94" s="43"/>
      <c r="AO94" s="35"/>
      <c r="AP94" s="35"/>
      <c r="AQ94" s="35"/>
      <c r="AR94" s="43"/>
      <c r="AS94" s="35"/>
      <c r="AT94" s="35"/>
      <c r="AU94" s="35"/>
      <c r="AV94" s="43"/>
      <c r="AW94" s="35"/>
      <c r="AX94" s="35"/>
      <c r="AY94" s="35"/>
      <c r="AZ94" s="43"/>
      <c r="BA94" s="35"/>
      <c r="BB94" s="35"/>
      <c r="BC94" s="35"/>
      <c r="BD94" s="43"/>
      <c r="BE94" s="35"/>
      <c r="BF94" s="35"/>
      <c r="BG94" s="35"/>
      <c r="BH94" s="43"/>
      <c r="BI94" s="35"/>
      <c r="BJ94" s="35"/>
      <c r="BK94" s="35"/>
      <c r="BL94" s="43"/>
      <c r="BM94" s="35"/>
      <c r="BN94" s="35"/>
      <c r="BO94" s="35"/>
      <c r="BQ94" s="35"/>
      <c r="BR94" s="35"/>
      <c r="BS94" s="35"/>
    </row>
    <row r="95" spans="2:71" ht="18" customHeight="1" x14ac:dyDescent="0.3">
      <c r="B95" s="72"/>
      <c r="C95" s="54" t="s">
        <v>84</v>
      </c>
      <c r="E95" s="53" t="s">
        <v>88</v>
      </c>
      <c r="F95" s="3"/>
      <c r="G95" s="53" t="s">
        <v>88</v>
      </c>
      <c r="I95" s="73">
        <v>49.87</v>
      </c>
      <c r="J95" s="55">
        <f>I95/1.95583</f>
        <v>25.498126115255417</v>
      </c>
      <c r="K95" s="3"/>
      <c r="L95" s="58">
        <f>I95*(100%+$L$11)</f>
        <v>62.337499999999999</v>
      </c>
      <c r="M95" s="55">
        <f>L95/1.95583</f>
        <v>31.872657644069271</v>
      </c>
      <c r="N95" s="60">
        <f>I95*(100%+$N$11)</f>
        <v>49.87</v>
      </c>
      <c r="O95" s="55">
        <f>N95/1.95583</f>
        <v>25.498126115255417</v>
      </c>
      <c r="P95" s="59" t="s">
        <v>33</v>
      </c>
      <c r="Q95" s="49"/>
      <c r="R95" s="78" t="s">
        <v>33</v>
      </c>
      <c r="S95" s="50"/>
      <c r="T95" s="3"/>
      <c r="U95" s="29">
        <v>650000</v>
      </c>
      <c r="V95" s="30">
        <v>350000</v>
      </c>
      <c r="W95" s="29">
        <v>300000</v>
      </c>
      <c r="Y95" s="42">
        <v>0</v>
      </c>
      <c r="Z95" s="42">
        <v>0</v>
      </c>
      <c r="AA95" s="42">
        <v>0</v>
      </c>
      <c r="AB95" s="43"/>
      <c r="AC95" s="42">
        <v>0</v>
      </c>
      <c r="AD95" s="42">
        <v>0</v>
      </c>
      <c r="AE95" s="42">
        <v>0</v>
      </c>
      <c r="AF95" s="43"/>
      <c r="AG95" s="30">
        <v>650000</v>
      </c>
      <c r="AH95" s="30">
        <v>350000</v>
      </c>
      <c r="AI95" s="30">
        <v>300000</v>
      </c>
      <c r="AJ95" s="43"/>
      <c r="AK95" s="42">
        <v>0</v>
      </c>
      <c r="AL95" s="42">
        <v>0</v>
      </c>
      <c r="AM95" s="42">
        <v>0</v>
      </c>
      <c r="AN95" s="43"/>
      <c r="AO95" s="42">
        <v>0</v>
      </c>
      <c r="AP95" s="42">
        <v>0</v>
      </c>
      <c r="AQ95" s="42">
        <v>0</v>
      </c>
      <c r="AR95" s="43"/>
      <c r="AS95" s="42">
        <v>0</v>
      </c>
      <c r="AT95" s="42">
        <v>0</v>
      </c>
      <c r="AU95" s="42">
        <v>0</v>
      </c>
      <c r="AV95" s="43"/>
      <c r="AW95" s="42">
        <v>0</v>
      </c>
      <c r="AX95" s="42">
        <v>0</v>
      </c>
      <c r="AY95" s="42">
        <v>0</v>
      </c>
      <c r="AZ95" s="43"/>
      <c r="BA95" s="42">
        <v>0</v>
      </c>
      <c r="BB95" s="42">
        <v>0</v>
      </c>
      <c r="BC95" s="42">
        <v>0</v>
      </c>
      <c r="BD95" s="43"/>
      <c r="BE95" s="42">
        <v>0</v>
      </c>
      <c r="BF95" s="42">
        <v>0</v>
      </c>
      <c r="BG95" s="42">
        <v>0</v>
      </c>
      <c r="BH95" s="43"/>
      <c r="BI95" s="42">
        <v>0</v>
      </c>
      <c r="BJ95" s="42">
        <v>0</v>
      </c>
      <c r="BK95" s="42">
        <v>0</v>
      </c>
      <c r="BL95" s="43"/>
      <c r="BM95" s="42">
        <v>0</v>
      </c>
      <c r="BN95" s="42">
        <v>0</v>
      </c>
      <c r="BO95" s="42">
        <v>0</v>
      </c>
      <c r="BQ95" s="42">
        <v>0</v>
      </c>
      <c r="BR95" s="42">
        <v>0</v>
      </c>
      <c r="BS95" s="42">
        <v>0</v>
      </c>
    </row>
    <row r="96" spans="2:71" ht="18" customHeight="1" x14ac:dyDescent="0.3">
      <c r="B96" s="72"/>
      <c r="C96" s="54"/>
      <c r="E96" s="53"/>
      <c r="F96" s="3"/>
      <c r="G96" s="53"/>
      <c r="I96" s="73"/>
      <c r="J96" s="55"/>
      <c r="K96" s="3"/>
      <c r="L96" s="58"/>
      <c r="M96" s="55"/>
      <c r="N96" s="60"/>
      <c r="O96" s="55"/>
      <c r="P96" s="59"/>
      <c r="Q96" s="49"/>
      <c r="R96" s="78"/>
      <c r="S96" s="50"/>
      <c r="T96" s="3"/>
      <c r="U96" s="29">
        <v>150000</v>
      </c>
      <c r="V96" s="30">
        <v>75000</v>
      </c>
      <c r="W96" s="29">
        <v>75000</v>
      </c>
      <c r="Y96" s="42">
        <v>0</v>
      </c>
      <c r="Z96" s="42">
        <v>0</v>
      </c>
      <c r="AA96" s="42">
        <v>0</v>
      </c>
      <c r="AB96" s="43"/>
      <c r="AC96" s="42">
        <v>0</v>
      </c>
      <c r="AD96" s="42">
        <v>0</v>
      </c>
      <c r="AE96" s="42">
        <v>0</v>
      </c>
      <c r="AF96" s="43"/>
      <c r="AG96" s="30">
        <v>150000</v>
      </c>
      <c r="AH96" s="30">
        <v>75000</v>
      </c>
      <c r="AI96" s="30">
        <v>75000</v>
      </c>
      <c r="AJ96" s="43"/>
      <c r="AK96" s="42">
        <v>0</v>
      </c>
      <c r="AL96" s="42">
        <v>0</v>
      </c>
      <c r="AM96" s="42">
        <v>0</v>
      </c>
      <c r="AN96" s="43"/>
      <c r="AO96" s="42">
        <v>0</v>
      </c>
      <c r="AP96" s="42">
        <v>0</v>
      </c>
      <c r="AQ96" s="42">
        <v>0</v>
      </c>
      <c r="AR96" s="43"/>
      <c r="AS96" s="42">
        <v>0</v>
      </c>
      <c r="AT96" s="42">
        <v>0</v>
      </c>
      <c r="AU96" s="42">
        <v>0</v>
      </c>
      <c r="AV96" s="43"/>
      <c r="AW96" s="42">
        <v>0</v>
      </c>
      <c r="AX96" s="42">
        <v>0</v>
      </c>
      <c r="AY96" s="42">
        <v>0</v>
      </c>
      <c r="AZ96" s="43"/>
      <c r="BA96" s="42">
        <v>0</v>
      </c>
      <c r="BB96" s="42">
        <v>0</v>
      </c>
      <c r="BC96" s="42">
        <v>0</v>
      </c>
      <c r="BD96" s="43"/>
      <c r="BE96" s="42">
        <v>0</v>
      </c>
      <c r="BF96" s="42">
        <v>0</v>
      </c>
      <c r="BG96" s="42">
        <v>0</v>
      </c>
      <c r="BH96" s="43"/>
      <c r="BI96" s="42">
        <v>0</v>
      </c>
      <c r="BJ96" s="42">
        <v>0</v>
      </c>
      <c r="BK96" s="42">
        <v>0</v>
      </c>
      <c r="BL96" s="43"/>
      <c r="BM96" s="42">
        <v>0</v>
      </c>
      <c r="BN96" s="42">
        <v>0</v>
      </c>
      <c r="BO96" s="42">
        <v>0</v>
      </c>
      <c r="BQ96" s="42">
        <v>0</v>
      </c>
      <c r="BR96" s="42">
        <v>0</v>
      </c>
      <c r="BS96" s="42">
        <v>0</v>
      </c>
    </row>
    <row r="97" spans="2:71" ht="6" customHeight="1" x14ac:dyDescent="0.3">
      <c r="B97" s="72"/>
      <c r="C97" s="3"/>
      <c r="E97" s="3"/>
      <c r="F97" s="3"/>
      <c r="G97" s="3"/>
      <c r="I97" s="7"/>
      <c r="J97" s="7"/>
      <c r="K97" s="3"/>
      <c r="L97" s="7"/>
      <c r="M97" s="7"/>
      <c r="N97" s="7"/>
      <c r="O97" s="7"/>
      <c r="P97" s="7"/>
      <c r="Q97" s="7"/>
      <c r="R97" s="18"/>
      <c r="S97" s="18"/>
      <c r="T97" s="3"/>
      <c r="U97" s="35"/>
      <c r="V97" s="35"/>
      <c r="W97" s="35"/>
      <c r="Y97" s="35"/>
      <c r="Z97" s="35"/>
      <c r="AA97" s="35"/>
      <c r="AB97" s="43"/>
      <c r="AC97" s="35"/>
      <c r="AD97" s="35"/>
      <c r="AE97" s="35"/>
      <c r="AF97" s="43"/>
      <c r="AG97" s="35"/>
      <c r="AH97" s="35"/>
      <c r="AI97" s="35"/>
      <c r="AJ97" s="43"/>
      <c r="AK97" s="35"/>
      <c r="AL97" s="35"/>
      <c r="AM97" s="35"/>
      <c r="AN97" s="43"/>
      <c r="AO97" s="35"/>
      <c r="AP97" s="35"/>
      <c r="AQ97" s="35"/>
      <c r="AR97" s="43"/>
      <c r="AS97" s="35"/>
      <c r="AT97" s="35"/>
      <c r="AU97" s="35"/>
      <c r="AV97" s="43"/>
      <c r="AW97" s="35"/>
      <c r="AX97" s="35"/>
      <c r="AY97" s="35"/>
      <c r="AZ97" s="43"/>
      <c r="BA97" s="35"/>
      <c r="BB97" s="35"/>
      <c r="BC97" s="35"/>
      <c r="BD97" s="43"/>
      <c r="BE97" s="35"/>
      <c r="BF97" s="35"/>
      <c r="BG97" s="35"/>
      <c r="BH97" s="43"/>
      <c r="BI97" s="35"/>
      <c r="BJ97" s="35"/>
      <c r="BK97" s="35"/>
      <c r="BL97" s="43"/>
      <c r="BM97" s="35"/>
      <c r="BN97" s="35"/>
      <c r="BO97" s="35"/>
      <c r="BQ97" s="35"/>
      <c r="BR97" s="35"/>
      <c r="BS97" s="35"/>
    </row>
    <row r="98" spans="2:71" ht="18" customHeight="1" x14ac:dyDescent="0.3">
      <c r="B98" s="72"/>
      <c r="C98" s="54" t="s">
        <v>89</v>
      </c>
      <c r="E98" s="53" t="s">
        <v>89</v>
      </c>
      <c r="F98" s="3"/>
      <c r="G98" s="53" t="s">
        <v>89</v>
      </c>
      <c r="I98" s="73">
        <v>17.989999999999998</v>
      </c>
      <c r="J98" s="55">
        <f>I98/1.95583</f>
        <v>9.1981409427199701</v>
      </c>
      <c r="K98" s="3"/>
      <c r="L98" s="58">
        <f>I98*(100%+$L$11)</f>
        <v>22.487499999999997</v>
      </c>
      <c r="M98" s="55">
        <f>L98/1.95583</f>
        <v>11.497676178399962</v>
      </c>
      <c r="N98" s="60">
        <f>I98*(100%+$N$11)</f>
        <v>17.989999999999998</v>
      </c>
      <c r="O98" s="55">
        <f>N98/1.95583</f>
        <v>9.1981409427199701</v>
      </c>
      <c r="P98" s="60">
        <f>I98*(100%+$P$11)</f>
        <v>22.487499999999997</v>
      </c>
      <c r="Q98" s="55">
        <f>P98/1.95583</f>
        <v>11.497676178399962</v>
      </c>
      <c r="R98" s="58">
        <f>I98*(100%+$R$11)</f>
        <v>22.487499999999997</v>
      </c>
      <c r="S98" s="55">
        <f>R98/1.95583</f>
        <v>11.497676178399962</v>
      </c>
      <c r="T98" s="3"/>
      <c r="U98" s="29">
        <v>2345000</v>
      </c>
      <c r="V98" s="30">
        <v>1080000</v>
      </c>
      <c r="W98" s="29">
        <v>1265000</v>
      </c>
      <c r="X98" s="31"/>
      <c r="Y98" s="42">
        <v>0</v>
      </c>
      <c r="Z98" s="42">
        <v>0</v>
      </c>
      <c r="AA98" s="42">
        <v>0</v>
      </c>
      <c r="AB98" s="43"/>
      <c r="AC98" s="42">
        <v>0</v>
      </c>
      <c r="AD98" s="42">
        <v>0</v>
      </c>
      <c r="AE98" s="42">
        <v>0</v>
      </c>
      <c r="AF98" s="43"/>
      <c r="AG98" s="42">
        <v>0</v>
      </c>
      <c r="AH98" s="42">
        <v>0</v>
      </c>
      <c r="AI98" s="42">
        <v>0</v>
      </c>
      <c r="AJ98" s="43"/>
      <c r="AK98" s="42">
        <v>0</v>
      </c>
      <c r="AL98" s="42">
        <v>0</v>
      </c>
      <c r="AM98" s="42">
        <v>0</v>
      </c>
      <c r="AN98" s="43"/>
      <c r="AO98" s="30">
        <v>380000</v>
      </c>
      <c r="AP98" s="30">
        <v>180000</v>
      </c>
      <c r="AQ98" s="30">
        <v>200000</v>
      </c>
      <c r="AR98" s="43"/>
      <c r="AS98" s="30">
        <v>620000</v>
      </c>
      <c r="AT98" s="30">
        <v>300000</v>
      </c>
      <c r="AU98" s="30">
        <v>320000</v>
      </c>
      <c r="AV98" s="43"/>
      <c r="AW98" s="30">
        <v>230000</v>
      </c>
      <c r="AX98" s="30">
        <v>80000</v>
      </c>
      <c r="AY98" s="30">
        <v>150000</v>
      </c>
      <c r="AZ98" s="43"/>
      <c r="BA98" s="30">
        <v>700000</v>
      </c>
      <c r="BB98" s="30">
        <v>300000</v>
      </c>
      <c r="BC98" s="30">
        <v>400000</v>
      </c>
      <c r="BD98" s="43"/>
      <c r="BE98" s="30">
        <v>365000</v>
      </c>
      <c r="BF98" s="30">
        <v>200000</v>
      </c>
      <c r="BG98" s="30">
        <v>165000</v>
      </c>
      <c r="BH98" s="43"/>
      <c r="BI98" s="42">
        <v>0</v>
      </c>
      <c r="BJ98" s="42">
        <v>0</v>
      </c>
      <c r="BK98" s="42">
        <v>0</v>
      </c>
      <c r="BL98" s="43"/>
      <c r="BM98" s="30">
        <v>50000</v>
      </c>
      <c r="BN98" s="30">
        <v>20000</v>
      </c>
      <c r="BO98" s="42">
        <v>30000</v>
      </c>
      <c r="BQ98" s="42">
        <v>0</v>
      </c>
      <c r="BR98" s="42">
        <v>0</v>
      </c>
      <c r="BS98" s="42">
        <v>0</v>
      </c>
    </row>
    <row r="99" spans="2:71" ht="18" customHeight="1" x14ac:dyDescent="0.3">
      <c r="B99" s="72"/>
      <c r="C99" s="54"/>
      <c r="E99" s="53"/>
      <c r="F99" s="3"/>
      <c r="G99" s="53"/>
      <c r="I99" s="73"/>
      <c r="J99" s="55"/>
      <c r="K99" s="3"/>
      <c r="L99" s="58"/>
      <c r="M99" s="55"/>
      <c r="N99" s="60"/>
      <c r="O99" s="55"/>
      <c r="P99" s="60"/>
      <c r="Q99" s="55"/>
      <c r="R99" s="58"/>
      <c r="S99" s="55"/>
      <c r="T99" s="3"/>
      <c r="U99" s="29">
        <v>500000</v>
      </c>
      <c r="V99" s="30">
        <v>250000</v>
      </c>
      <c r="W99" s="29">
        <v>400000</v>
      </c>
      <c r="Y99" s="42">
        <v>0</v>
      </c>
      <c r="Z99" s="42">
        <v>0</v>
      </c>
      <c r="AA99" s="42">
        <v>0</v>
      </c>
      <c r="AB99" s="43"/>
      <c r="AC99" s="42">
        <v>0</v>
      </c>
      <c r="AD99" s="42">
        <v>0</v>
      </c>
      <c r="AE99" s="42">
        <v>0</v>
      </c>
      <c r="AF99" s="43"/>
      <c r="AG99" s="42">
        <v>0</v>
      </c>
      <c r="AH99" s="42">
        <v>0</v>
      </c>
      <c r="AI99" s="42">
        <v>0</v>
      </c>
      <c r="AJ99" s="43"/>
      <c r="AK99" s="42">
        <v>0</v>
      </c>
      <c r="AL99" s="42">
        <v>0</v>
      </c>
      <c r="AM99" s="42">
        <v>0</v>
      </c>
      <c r="AN99" s="43"/>
      <c r="AO99" s="30">
        <v>200000</v>
      </c>
      <c r="AP99" s="30">
        <v>90000</v>
      </c>
      <c r="AQ99" s="30">
        <v>130000</v>
      </c>
      <c r="AR99" s="43"/>
      <c r="AS99" s="30">
        <v>330000</v>
      </c>
      <c r="AT99" s="30">
        <v>80000</v>
      </c>
      <c r="AU99" s="30">
        <v>270000</v>
      </c>
      <c r="AV99" s="43"/>
      <c r="AW99" s="30">
        <v>120000</v>
      </c>
      <c r="AX99" s="30">
        <v>30000</v>
      </c>
      <c r="AY99" s="30">
        <v>100000</v>
      </c>
      <c r="AZ99" s="43"/>
      <c r="BA99" s="30">
        <v>170000</v>
      </c>
      <c r="BB99" s="30">
        <v>60000</v>
      </c>
      <c r="BC99" s="30">
        <v>130000</v>
      </c>
      <c r="BD99" s="43"/>
      <c r="BE99" s="30">
        <v>90000</v>
      </c>
      <c r="BF99" s="30">
        <v>30000</v>
      </c>
      <c r="BG99" s="30">
        <v>80000</v>
      </c>
      <c r="BH99" s="43"/>
      <c r="BI99" s="42">
        <v>0</v>
      </c>
      <c r="BJ99" s="42">
        <v>0</v>
      </c>
      <c r="BK99" s="42">
        <v>0</v>
      </c>
      <c r="BL99" s="43"/>
      <c r="BM99" s="30">
        <v>15000</v>
      </c>
      <c r="BN99" s="30">
        <v>8000</v>
      </c>
      <c r="BO99" s="42">
        <v>10000</v>
      </c>
      <c r="BQ99" s="42">
        <v>0</v>
      </c>
      <c r="BR99" s="42">
        <v>0</v>
      </c>
      <c r="BS99" s="42">
        <v>0</v>
      </c>
    </row>
    <row r="100" spans="2:71" ht="6" customHeight="1" x14ac:dyDescent="0.3">
      <c r="B100" s="41"/>
      <c r="C100" s="3"/>
      <c r="E100" s="3"/>
      <c r="F100" s="3"/>
      <c r="G100" s="3"/>
      <c r="I100" s="7"/>
      <c r="J100" s="7"/>
      <c r="K100" s="3"/>
      <c r="L100" s="7"/>
      <c r="M100" s="7"/>
      <c r="N100" s="7"/>
      <c r="O100" s="7"/>
      <c r="P100" s="7"/>
      <c r="Q100" s="7"/>
      <c r="R100" s="18"/>
      <c r="S100" s="18"/>
      <c r="T100" s="3"/>
      <c r="U100" s="35"/>
      <c r="V100" s="35"/>
      <c r="W100" s="35"/>
      <c r="Y100" s="35"/>
      <c r="Z100" s="35"/>
      <c r="AA100" s="35"/>
      <c r="AB100" s="43"/>
      <c r="AC100" s="35"/>
      <c r="AD100" s="35"/>
      <c r="AE100" s="35"/>
      <c r="AF100" s="43"/>
      <c r="AG100" s="35"/>
      <c r="AH100" s="35"/>
      <c r="AI100" s="35"/>
      <c r="AJ100" s="43"/>
      <c r="AK100" s="35"/>
      <c r="AL100" s="35"/>
      <c r="AM100" s="35"/>
      <c r="AN100" s="43"/>
      <c r="AO100" s="35"/>
      <c r="AP100" s="35"/>
      <c r="AQ100" s="35"/>
      <c r="AR100" s="43"/>
      <c r="AS100" s="35"/>
      <c r="AT100" s="35"/>
      <c r="AU100" s="35"/>
      <c r="AV100" s="43"/>
      <c r="AW100" s="35"/>
      <c r="AX100" s="35"/>
      <c r="AY100" s="35"/>
      <c r="AZ100" s="43"/>
      <c r="BA100" s="35"/>
      <c r="BB100" s="35"/>
      <c r="BC100" s="35"/>
      <c r="BD100" s="43"/>
      <c r="BE100" s="35"/>
      <c r="BF100" s="35"/>
      <c r="BG100" s="35"/>
      <c r="BH100" s="43"/>
      <c r="BI100" s="35"/>
      <c r="BJ100" s="35"/>
      <c r="BK100" s="35"/>
      <c r="BL100" s="43"/>
      <c r="BM100" s="35"/>
      <c r="BN100" s="35"/>
      <c r="BO100" s="35"/>
      <c r="BQ100" s="35"/>
      <c r="BR100" s="35"/>
      <c r="BS100" s="35"/>
    </row>
    <row r="101" spans="2:71" ht="18" customHeight="1" x14ac:dyDescent="0.3">
      <c r="B101" s="41"/>
      <c r="C101" s="77" t="s">
        <v>151</v>
      </c>
      <c r="E101" s="79" t="s">
        <v>150</v>
      </c>
      <c r="F101" s="3"/>
      <c r="G101" s="79" t="s">
        <v>150</v>
      </c>
      <c r="I101" s="73">
        <v>20.93</v>
      </c>
      <c r="J101" s="55">
        <f>I101/1.95583</f>
        <v>10.701339073436854</v>
      </c>
      <c r="K101" s="3"/>
      <c r="L101" s="58">
        <f>I101*(100%+$L$11)</f>
        <v>26.162500000000001</v>
      </c>
      <c r="M101" s="55">
        <f>L101/1.95583</f>
        <v>13.376673841796068</v>
      </c>
      <c r="N101" s="60">
        <f>I101*(100%+$N$11)</f>
        <v>20.93</v>
      </c>
      <c r="O101" s="55">
        <f>N101/1.95583</f>
        <v>10.701339073436854</v>
      </c>
      <c r="P101" s="60">
        <f>I101*(100%+$P$11)</f>
        <v>26.162500000000001</v>
      </c>
      <c r="Q101" s="55">
        <f>P101/1.95583</f>
        <v>13.376673841796068</v>
      </c>
      <c r="R101" s="58">
        <f>I101*(100%+$R$11)</f>
        <v>26.162500000000001</v>
      </c>
      <c r="S101" s="55">
        <f>R101/1.95583</f>
        <v>13.376673841796068</v>
      </c>
      <c r="T101" s="3"/>
      <c r="U101" s="29">
        <v>3745000</v>
      </c>
      <c r="V101" s="30">
        <v>1676500</v>
      </c>
      <c r="W101" s="29">
        <v>1965000</v>
      </c>
      <c r="Y101" s="42">
        <v>0</v>
      </c>
      <c r="Z101" s="42">
        <v>0</v>
      </c>
      <c r="AA101" s="42">
        <v>0</v>
      </c>
      <c r="AB101" s="43"/>
      <c r="AC101" s="30">
        <v>750000</v>
      </c>
      <c r="AD101" s="30">
        <v>300000</v>
      </c>
      <c r="AE101" s="30">
        <v>450000</v>
      </c>
      <c r="AF101" s="43"/>
      <c r="AG101" s="30">
        <v>650000</v>
      </c>
      <c r="AH101" s="30">
        <v>350000</v>
      </c>
      <c r="AI101" s="30">
        <v>300000</v>
      </c>
      <c r="AJ101" s="43"/>
      <c r="AK101" s="42">
        <v>0</v>
      </c>
      <c r="AL101" s="42">
        <v>0</v>
      </c>
      <c r="AM101" s="42">
        <v>0</v>
      </c>
      <c r="AN101" s="43"/>
      <c r="AO101" s="30">
        <v>380000</v>
      </c>
      <c r="AP101" s="30">
        <v>180000</v>
      </c>
      <c r="AQ101" s="30">
        <v>200000</v>
      </c>
      <c r="AR101" s="43"/>
      <c r="AS101" s="30">
        <v>620000</v>
      </c>
      <c r="AT101" s="30">
        <v>300000</v>
      </c>
      <c r="AU101" s="30">
        <v>320000</v>
      </c>
      <c r="AV101" s="43"/>
      <c r="AW101" s="30">
        <v>230000</v>
      </c>
      <c r="AX101" s="30">
        <v>80000</v>
      </c>
      <c r="AY101" s="30">
        <v>150000</v>
      </c>
      <c r="AZ101" s="43"/>
      <c r="BA101" s="30">
        <v>700000</v>
      </c>
      <c r="BB101" s="30">
        <v>300000</v>
      </c>
      <c r="BC101" s="30">
        <v>400000</v>
      </c>
      <c r="BD101" s="43"/>
      <c r="BE101" s="30">
        <v>365000</v>
      </c>
      <c r="BF101" s="30">
        <v>200000</v>
      </c>
      <c r="BG101" s="30">
        <v>165000</v>
      </c>
      <c r="BH101" s="43"/>
      <c r="BI101" s="42">
        <v>0</v>
      </c>
      <c r="BJ101" s="42">
        <v>0</v>
      </c>
      <c r="BK101" s="42">
        <v>0</v>
      </c>
      <c r="BL101" s="43"/>
      <c r="BM101" s="30">
        <v>50000</v>
      </c>
      <c r="BN101" s="30">
        <v>20000</v>
      </c>
      <c r="BO101" s="42">
        <v>30000</v>
      </c>
      <c r="BQ101" s="42">
        <v>0</v>
      </c>
      <c r="BR101" s="42">
        <v>0</v>
      </c>
      <c r="BS101" s="42">
        <v>0</v>
      </c>
    </row>
    <row r="102" spans="2:71" ht="24.6" customHeight="1" x14ac:dyDescent="0.3">
      <c r="B102" s="41"/>
      <c r="C102" s="77"/>
      <c r="E102" s="79"/>
      <c r="F102" s="3"/>
      <c r="G102" s="79"/>
      <c r="I102" s="73"/>
      <c r="J102" s="55"/>
      <c r="K102" s="3"/>
      <c r="L102" s="58"/>
      <c r="M102" s="55"/>
      <c r="N102" s="60"/>
      <c r="O102" s="55"/>
      <c r="P102" s="60"/>
      <c r="Q102" s="55"/>
      <c r="R102" s="58"/>
      <c r="S102" s="55"/>
      <c r="T102" s="3"/>
      <c r="U102" s="29">
        <v>650000</v>
      </c>
      <c r="V102" s="30">
        <v>300000</v>
      </c>
      <c r="W102" s="29">
        <v>450000</v>
      </c>
      <c r="Y102" s="42">
        <v>0</v>
      </c>
      <c r="Z102" s="42">
        <v>0</v>
      </c>
      <c r="AA102" s="42">
        <v>0</v>
      </c>
      <c r="AB102" s="43"/>
      <c r="AC102" s="30">
        <v>220000</v>
      </c>
      <c r="AD102" s="30">
        <v>155000</v>
      </c>
      <c r="AE102" s="30">
        <v>85000</v>
      </c>
      <c r="AF102" s="43"/>
      <c r="AG102" s="30">
        <v>150000</v>
      </c>
      <c r="AH102" s="30">
        <v>75000</v>
      </c>
      <c r="AI102" s="30">
        <v>75000</v>
      </c>
      <c r="AJ102" s="43"/>
      <c r="AK102" s="42">
        <v>0</v>
      </c>
      <c r="AL102" s="42">
        <v>0</v>
      </c>
      <c r="AM102" s="42">
        <v>0</v>
      </c>
      <c r="AN102" s="43"/>
      <c r="AO102" s="30">
        <v>200000</v>
      </c>
      <c r="AP102" s="30">
        <v>90000</v>
      </c>
      <c r="AQ102" s="30">
        <v>130000</v>
      </c>
      <c r="AR102" s="43"/>
      <c r="AS102" s="30">
        <v>330000</v>
      </c>
      <c r="AT102" s="30">
        <v>80000</v>
      </c>
      <c r="AU102" s="30">
        <v>270000</v>
      </c>
      <c r="AV102" s="43"/>
      <c r="AW102" s="30">
        <v>120000</v>
      </c>
      <c r="AX102" s="30">
        <v>30000</v>
      </c>
      <c r="AY102" s="30">
        <v>100000</v>
      </c>
      <c r="AZ102" s="43"/>
      <c r="BA102" s="30">
        <v>170000</v>
      </c>
      <c r="BB102" s="30">
        <v>60000</v>
      </c>
      <c r="BC102" s="30">
        <v>130000</v>
      </c>
      <c r="BD102" s="43"/>
      <c r="BE102" s="30">
        <v>90000</v>
      </c>
      <c r="BF102" s="30">
        <v>30000</v>
      </c>
      <c r="BG102" s="30">
        <v>80000</v>
      </c>
      <c r="BH102" s="43"/>
      <c r="BI102" s="42">
        <v>0</v>
      </c>
      <c r="BJ102" s="42">
        <v>0</v>
      </c>
      <c r="BK102" s="42">
        <v>0</v>
      </c>
      <c r="BL102" s="43"/>
      <c r="BM102" s="30">
        <v>15000</v>
      </c>
      <c r="BN102" s="30">
        <v>8000</v>
      </c>
      <c r="BO102" s="42">
        <v>10000</v>
      </c>
      <c r="BQ102" s="42">
        <v>0</v>
      </c>
      <c r="BR102" s="42">
        <v>0</v>
      </c>
      <c r="BS102" s="42">
        <v>0</v>
      </c>
    </row>
    <row r="103" spans="2:71" ht="22.2" customHeight="1" x14ac:dyDescent="0.3">
      <c r="C103" s="3"/>
      <c r="E103" s="3"/>
      <c r="F103" s="3"/>
      <c r="G103" s="3"/>
      <c r="I103" s="7"/>
      <c r="J103" s="7"/>
      <c r="K103" s="3"/>
      <c r="L103" s="18"/>
      <c r="M103" s="18"/>
      <c r="N103" s="18"/>
      <c r="O103" s="18"/>
      <c r="P103" s="18"/>
      <c r="Q103" s="18"/>
      <c r="R103" s="18"/>
      <c r="S103" s="18"/>
      <c r="T103" s="3"/>
      <c r="U103" s="43"/>
      <c r="V103" s="43"/>
      <c r="W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Q103" s="43"/>
      <c r="BR103" s="43"/>
      <c r="BS103" s="43"/>
    </row>
    <row r="104" spans="2:71" ht="18" customHeight="1" x14ac:dyDescent="0.3">
      <c r="B104" s="72" t="s">
        <v>90</v>
      </c>
      <c r="C104" s="54" t="s">
        <v>91</v>
      </c>
      <c r="E104" s="16" t="s">
        <v>92</v>
      </c>
      <c r="F104" s="3"/>
      <c r="G104" s="3"/>
      <c r="I104" s="73">
        <v>5.87</v>
      </c>
      <c r="J104" s="55">
        <f>I104/1.95583</f>
        <v>3.0012833426218024</v>
      </c>
      <c r="K104" s="3"/>
      <c r="L104" s="18"/>
      <c r="M104" s="18"/>
      <c r="N104" s="18"/>
      <c r="O104" s="18"/>
      <c r="P104" s="18"/>
      <c r="Q104" s="18"/>
      <c r="R104" s="18"/>
      <c r="S104" s="18"/>
      <c r="T104" s="3"/>
      <c r="U104" s="29">
        <v>4461000</v>
      </c>
      <c r="W104" s="47"/>
      <c r="Y104" s="42">
        <v>1000000</v>
      </c>
      <c r="AC104" s="42">
        <v>350000</v>
      </c>
      <c r="AK104" s="30">
        <v>200000</v>
      </c>
      <c r="AO104" s="30">
        <v>500000</v>
      </c>
      <c r="AP104" s="43"/>
      <c r="AQ104" s="43"/>
      <c r="AR104" s="43"/>
      <c r="AS104" s="30">
        <v>869000</v>
      </c>
      <c r="AT104" s="43"/>
      <c r="AU104" s="43"/>
      <c r="AV104" s="43"/>
      <c r="AW104" s="30">
        <v>400000</v>
      </c>
      <c r="BA104" s="30">
        <v>500000</v>
      </c>
      <c r="BB104" s="43"/>
      <c r="BC104" s="43"/>
      <c r="BD104" s="43"/>
      <c r="BE104" s="30">
        <v>450000</v>
      </c>
      <c r="BF104" s="43"/>
      <c r="BI104" s="30">
        <v>70000</v>
      </c>
      <c r="BM104" s="30">
        <v>60000</v>
      </c>
    </row>
    <row r="105" spans="2:71" ht="18" customHeight="1" x14ac:dyDescent="0.3">
      <c r="B105" s="72"/>
      <c r="C105" s="54"/>
      <c r="E105" s="17" t="s">
        <v>93</v>
      </c>
      <c r="F105" s="3"/>
      <c r="G105" s="3"/>
      <c r="I105" s="73"/>
      <c r="J105" s="55"/>
      <c r="K105" s="3"/>
      <c r="L105" s="18"/>
      <c r="M105" s="18"/>
      <c r="N105" s="18"/>
      <c r="O105" s="18"/>
      <c r="P105" s="18"/>
      <c r="Q105" s="18"/>
      <c r="R105" s="18"/>
      <c r="S105" s="18"/>
      <c r="T105" s="3"/>
      <c r="U105" s="29">
        <v>700000</v>
      </c>
      <c r="W105" s="47"/>
      <c r="Y105" s="30">
        <v>400000</v>
      </c>
      <c r="AC105" s="30">
        <v>150000</v>
      </c>
      <c r="AK105" s="30">
        <v>65000</v>
      </c>
      <c r="AO105" s="30">
        <v>200000</v>
      </c>
      <c r="AP105" s="43"/>
      <c r="AQ105" s="43"/>
      <c r="AR105" s="43"/>
      <c r="AS105" s="30">
        <v>350000</v>
      </c>
      <c r="AT105" s="43"/>
      <c r="AU105" s="43"/>
      <c r="AV105" s="43"/>
      <c r="AW105" s="30">
        <v>200000</v>
      </c>
      <c r="BA105" s="30">
        <v>190000</v>
      </c>
      <c r="BB105" s="43"/>
      <c r="BC105" s="43"/>
      <c r="BD105" s="43"/>
      <c r="BE105" s="30">
        <v>90000</v>
      </c>
      <c r="BF105" s="43"/>
      <c r="BI105" s="30">
        <v>65000</v>
      </c>
      <c r="BM105" s="30">
        <v>15000</v>
      </c>
    </row>
    <row r="106" spans="2:71" ht="6" customHeight="1" x14ac:dyDescent="0.3">
      <c r="B106" s="72"/>
      <c r="C106" s="3"/>
      <c r="E106" s="3"/>
      <c r="F106" s="3"/>
      <c r="G106" s="3"/>
      <c r="I106" s="7"/>
      <c r="J106" s="7"/>
      <c r="K106" s="3"/>
      <c r="L106" s="18"/>
      <c r="M106" s="18"/>
      <c r="N106" s="18"/>
      <c r="O106" s="18"/>
      <c r="P106" s="18"/>
      <c r="Q106" s="18"/>
      <c r="R106" s="18"/>
      <c r="S106" s="18"/>
      <c r="T106" s="3"/>
      <c r="W106" s="9"/>
    </row>
    <row r="107" spans="2:71" ht="18" customHeight="1" x14ac:dyDescent="0.3">
      <c r="B107" s="72"/>
      <c r="C107" s="15" t="s">
        <v>94</v>
      </c>
      <c r="E107" s="53" t="s">
        <v>95</v>
      </c>
      <c r="F107" s="3"/>
      <c r="G107" s="69" t="s">
        <v>33</v>
      </c>
      <c r="I107" s="73">
        <v>54.76</v>
      </c>
      <c r="J107" s="55">
        <f>I107/1.95583</f>
        <v>27.998343414304923</v>
      </c>
      <c r="K107" s="3"/>
      <c r="L107" s="18"/>
      <c r="M107" s="18"/>
      <c r="N107" s="18"/>
      <c r="O107" s="18"/>
      <c r="P107" s="18"/>
      <c r="Q107" s="18"/>
      <c r="R107" s="18"/>
      <c r="S107" s="18"/>
      <c r="T107" s="3"/>
      <c r="U107" s="26">
        <v>400000</v>
      </c>
      <c r="W107" s="9"/>
    </row>
    <row r="108" spans="2:71" ht="18" customHeight="1" x14ac:dyDescent="0.3">
      <c r="B108" s="72"/>
      <c r="C108" s="15" t="s">
        <v>95</v>
      </c>
      <c r="E108" s="53"/>
      <c r="F108" s="3"/>
      <c r="G108" s="69"/>
      <c r="I108" s="73"/>
      <c r="J108" s="55"/>
      <c r="K108" s="3"/>
      <c r="L108" s="18"/>
      <c r="M108" s="18"/>
      <c r="N108" s="18"/>
      <c r="O108" s="18"/>
      <c r="P108" s="18"/>
      <c r="Q108" s="18"/>
      <c r="R108" s="18"/>
      <c r="S108" s="18"/>
      <c r="T108" s="3"/>
      <c r="U108" s="26">
        <v>400000</v>
      </c>
      <c r="W108" s="9"/>
    </row>
    <row r="109" spans="2:71" ht="6" customHeight="1" x14ac:dyDescent="0.3">
      <c r="B109" s="72"/>
      <c r="C109" s="3"/>
      <c r="E109" s="3"/>
      <c r="F109" s="3"/>
      <c r="G109" s="3"/>
      <c r="I109" s="7"/>
      <c r="J109" s="7"/>
      <c r="K109" s="3"/>
      <c r="L109" s="18"/>
      <c r="M109" s="18"/>
      <c r="N109" s="18"/>
      <c r="O109" s="18"/>
      <c r="P109" s="18"/>
      <c r="Q109" s="18"/>
      <c r="R109" s="18"/>
      <c r="S109" s="18"/>
      <c r="T109" s="3"/>
      <c r="U109" s="27"/>
      <c r="W109" s="9"/>
    </row>
    <row r="110" spans="2:71" ht="18" customHeight="1" x14ac:dyDescent="0.3">
      <c r="B110" s="72"/>
      <c r="C110" s="15" t="s">
        <v>96</v>
      </c>
      <c r="E110" s="69" t="s">
        <v>33</v>
      </c>
      <c r="F110" s="3"/>
      <c r="G110" s="53" t="s">
        <v>95</v>
      </c>
      <c r="I110" s="73">
        <v>42.05</v>
      </c>
      <c r="J110" s="55">
        <f>I110/1.95583</f>
        <v>21.499823604300985</v>
      </c>
      <c r="K110" s="3"/>
      <c r="L110" s="18"/>
      <c r="M110" s="18"/>
      <c r="N110" s="18"/>
      <c r="O110" s="18"/>
      <c r="P110" s="18"/>
      <c r="Q110" s="18"/>
      <c r="R110" s="18"/>
      <c r="S110" s="18"/>
      <c r="T110" s="3"/>
      <c r="U110" s="26">
        <v>140000</v>
      </c>
      <c r="W110" s="9"/>
    </row>
    <row r="111" spans="2:71" ht="18" customHeight="1" x14ac:dyDescent="0.3">
      <c r="B111" s="72"/>
      <c r="C111" s="15" t="s">
        <v>97</v>
      </c>
      <c r="E111" s="69"/>
      <c r="F111" s="3"/>
      <c r="G111" s="53"/>
      <c r="I111" s="73"/>
      <c r="J111" s="55"/>
      <c r="K111" s="3"/>
      <c r="L111" s="18"/>
      <c r="M111" s="18"/>
      <c r="N111" s="18"/>
      <c r="O111" s="18"/>
      <c r="P111" s="18"/>
      <c r="Q111" s="18"/>
      <c r="R111" s="18"/>
      <c r="S111" s="18"/>
      <c r="T111" s="3"/>
      <c r="U111" s="26">
        <v>90000</v>
      </c>
      <c r="W111" s="9"/>
    </row>
    <row r="112" spans="2:71" ht="6" customHeight="1" x14ac:dyDescent="0.3">
      <c r="B112" s="72"/>
      <c r="C112" s="3"/>
      <c r="E112" s="3"/>
      <c r="F112" s="3"/>
      <c r="G112" s="3"/>
      <c r="I112" s="7"/>
      <c r="J112" s="7"/>
      <c r="K112" s="3"/>
      <c r="L112" s="18"/>
      <c r="M112" s="18"/>
      <c r="N112" s="18"/>
      <c r="O112" s="18"/>
      <c r="P112" s="18"/>
      <c r="Q112" s="18"/>
      <c r="R112" s="18"/>
      <c r="S112" s="18"/>
      <c r="T112" s="3"/>
      <c r="U112" s="27"/>
      <c r="W112" s="9"/>
    </row>
    <row r="113" spans="2:71" ht="18" customHeight="1" x14ac:dyDescent="0.3">
      <c r="B113" s="72"/>
      <c r="C113" s="15" t="s">
        <v>98</v>
      </c>
      <c r="E113" s="53" t="s">
        <v>95</v>
      </c>
      <c r="F113" s="3"/>
      <c r="G113" s="69" t="s">
        <v>33</v>
      </c>
      <c r="I113" s="73">
        <v>54.76</v>
      </c>
      <c r="J113" s="55">
        <f>I113/1.95583</f>
        <v>27.998343414304923</v>
      </c>
      <c r="K113" s="3"/>
      <c r="L113" s="18"/>
      <c r="M113" s="18"/>
      <c r="N113" s="18"/>
      <c r="O113" s="18"/>
      <c r="P113" s="18"/>
      <c r="Q113" s="18"/>
      <c r="R113" s="18"/>
      <c r="S113" s="18"/>
      <c r="T113" s="3"/>
      <c r="U113" s="26">
        <v>100000</v>
      </c>
      <c r="W113" s="9"/>
    </row>
    <row r="114" spans="2:71" ht="18" customHeight="1" x14ac:dyDescent="0.3">
      <c r="B114" s="72"/>
      <c r="C114" s="15" t="s">
        <v>95</v>
      </c>
      <c r="E114" s="53"/>
      <c r="F114" s="3"/>
      <c r="G114" s="69"/>
      <c r="I114" s="73"/>
      <c r="J114" s="55"/>
      <c r="K114" s="3"/>
      <c r="L114" s="18"/>
      <c r="M114" s="18"/>
      <c r="N114" s="18"/>
      <c r="O114" s="18"/>
      <c r="P114" s="18"/>
      <c r="Q114" s="18"/>
      <c r="R114" s="18"/>
      <c r="S114" s="18"/>
      <c r="T114" s="3"/>
      <c r="U114" s="26">
        <v>15000</v>
      </c>
      <c r="W114" s="9"/>
    </row>
    <row r="115" spans="2:71" ht="6" customHeight="1" x14ac:dyDescent="0.3">
      <c r="B115" s="72"/>
      <c r="C115" s="3"/>
      <c r="E115" s="3"/>
      <c r="F115" s="3"/>
      <c r="G115" s="3"/>
      <c r="I115" s="7"/>
      <c r="J115" s="7"/>
      <c r="K115" s="3"/>
      <c r="L115" s="18"/>
      <c r="M115" s="18"/>
      <c r="N115" s="18"/>
      <c r="O115" s="18"/>
      <c r="P115" s="18"/>
      <c r="Q115" s="18"/>
      <c r="R115" s="18"/>
      <c r="S115" s="18"/>
      <c r="T115" s="3"/>
      <c r="U115" s="27"/>
      <c r="W115" s="9"/>
    </row>
    <row r="116" spans="2:71" ht="18" customHeight="1" x14ac:dyDescent="0.3">
      <c r="B116" s="72"/>
      <c r="C116" s="54" t="s">
        <v>99</v>
      </c>
      <c r="E116" s="53" t="s">
        <v>100</v>
      </c>
      <c r="F116" s="3"/>
      <c r="G116" s="69" t="s">
        <v>33</v>
      </c>
      <c r="I116" s="73">
        <v>35.200000000000003</v>
      </c>
      <c r="J116" s="55">
        <f>I116/1.95583</f>
        <v>17.997474218106891</v>
      </c>
      <c r="K116" s="3"/>
      <c r="L116" s="18"/>
      <c r="M116" s="18"/>
      <c r="N116" s="18"/>
      <c r="O116" s="18"/>
      <c r="P116" s="18"/>
      <c r="Q116" s="18"/>
      <c r="R116" s="18"/>
      <c r="S116" s="18"/>
      <c r="T116" s="3"/>
      <c r="U116" s="29">
        <v>1950000</v>
      </c>
      <c r="W116" s="9"/>
    </row>
    <row r="117" spans="2:71" ht="18" customHeight="1" x14ac:dyDescent="0.3">
      <c r="B117" s="72"/>
      <c r="C117" s="54"/>
      <c r="E117" s="53"/>
      <c r="F117" s="3"/>
      <c r="G117" s="69"/>
      <c r="I117" s="73"/>
      <c r="J117" s="55"/>
      <c r="K117" s="3"/>
      <c r="L117" s="18"/>
      <c r="M117" s="18"/>
      <c r="N117" s="18"/>
      <c r="O117" s="18"/>
      <c r="P117" s="18"/>
      <c r="Q117" s="18"/>
      <c r="R117" s="18"/>
      <c r="S117" s="18"/>
      <c r="T117" s="3"/>
      <c r="U117" s="29">
        <v>420000</v>
      </c>
      <c r="W117" s="9"/>
    </row>
    <row r="118" spans="2:71" ht="22.2" customHeight="1" x14ac:dyDescent="0.3">
      <c r="C118" s="3"/>
      <c r="E118" s="3"/>
      <c r="F118" s="3"/>
      <c r="G118" s="3"/>
      <c r="I118" s="7"/>
      <c r="J118" s="7"/>
      <c r="K118" s="3"/>
      <c r="L118" s="18"/>
      <c r="M118" s="18"/>
      <c r="N118" s="18"/>
      <c r="O118" s="18"/>
      <c r="P118" s="18"/>
      <c r="Q118" s="18"/>
      <c r="R118" s="18"/>
      <c r="S118" s="18"/>
      <c r="T118" s="3"/>
      <c r="U118" s="43"/>
      <c r="V118" s="43"/>
      <c r="W118" s="43"/>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row>
    <row r="119" spans="2:71" ht="18" customHeight="1" x14ac:dyDescent="0.3">
      <c r="B119" s="84" t="s">
        <v>17</v>
      </c>
      <c r="C119" s="15" t="s">
        <v>101</v>
      </c>
      <c r="E119" s="11" t="s">
        <v>102</v>
      </c>
      <c r="F119" s="3"/>
      <c r="G119" s="69" t="s">
        <v>33</v>
      </c>
      <c r="I119" s="73">
        <v>59.85</v>
      </c>
      <c r="J119" s="55">
        <f>I119/1.95583</f>
        <v>30.600819089593678</v>
      </c>
      <c r="K119" s="3"/>
      <c r="L119" s="18"/>
      <c r="M119" s="18"/>
      <c r="N119" s="18"/>
      <c r="O119" s="18"/>
      <c r="P119" s="18"/>
      <c r="Q119" s="18"/>
      <c r="R119" s="18"/>
      <c r="S119" s="18"/>
      <c r="T119" s="3"/>
      <c r="U119" s="29">
        <v>1500000</v>
      </c>
      <c r="W119" s="47"/>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row>
    <row r="120" spans="2:71" ht="18" customHeight="1" x14ac:dyDescent="0.3">
      <c r="B120" s="84"/>
      <c r="C120" s="15" t="s">
        <v>95</v>
      </c>
      <c r="E120" s="11" t="s">
        <v>103</v>
      </c>
      <c r="F120" s="3"/>
      <c r="G120" s="69"/>
      <c r="I120" s="73"/>
      <c r="J120" s="55"/>
      <c r="K120" s="3"/>
      <c r="L120" s="18"/>
      <c r="M120" s="18"/>
      <c r="N120" s="18"/>
      <c r="O120" s="18"/>
      <c r="P120" s="18"/>
      <c r="Q120" s="18"/>
      <c r="R120" s="18"/>
      <c r="S120" s="18"/>
      <c r="T120" s="3"/>
      <c r="U120" s="29">
        <v>420000</v>
      </c>
      <c r="W120" s="47"/>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row>
    <row r="121" spans="2:71" ht="6" customHeight="1" x14ac:dyDescent="0.3">
      <c r="B121" s="84"/>
      <c r="C121" s="3"/>
      <c r="E121" s="3"/>
      <c r="F121" s="3"/>
      <c r="G121" s="3"/>
      <c r="I121" s="7"/>
      <c r="J121" s="7"/>
      <c r="K121" s="3"/>
      <c r="L121" s="18"/>
      <c r="M121" s="18"/>
      <c r="N121" s="18"/>
      <c r="O121" s="18"/>
      <c r="P121" s="18"/>
      <c r="Q121" s="18"/>
      <c r="R121" s="18"/>
      <c r="S121" s="18"/>
      <c r="T121" s="3"/>
      <c r="W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row>
    <row r="122" spans="2:71" ht="18" customHeight="1" x14ac:dyDescent="0.3">
      <c r="B122" s="84"/>
      <c r="C122" s="54" t="s">
        <v>104</v>
      </c>
      <c r="E122" s="11" t="s">
        <v>100</v>
      </c>
      <c r="F122" s="3"/>
      <c r="G122" s="69" t="s">
        <v>33</v>
      </c>
      <c r="I122" s="73">
        <v>37.94</v>
      </c>
      <c r="J122" s="55">
        <f>I122/1.95583</f>
        <v>19.398413972584528</v>
      </c>
      <c r="K122" s="3"/>
      <c r="L122" s="18"/>
      <c r="M122" s="18"/>
      <c r="N122" s="18"/>
      <c r="O122" s="18"/>
      <c r="P122" s="18"/>
      <c r="Q122" s="18"/>
      <c r="R122" s="18"/>
      <c r="S122" s="18"/>
      <c r="T122" s="3"/>
      <c r="U122" s="29">
        <v>1950000</v>
      </c>
      <c r="W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row>
    <row r="123" spans="2:71" ht="18" customHeight="1" x14ac:dyDescent="0.3">
      <c r="B123" s="84"/>
      <c r="C123" s="54"/>
      <c r="E123" s="11" t="s">
        <v>103</v>
      </c>
      <c r="F123" s="3"/>
      <c r="G123" s="69"/>
      <c r="I123" s="73"/>
      <c r="J123" s="55"/>
      <c r="K123" s="3"/>
      <c r="L123" s="18"/>
      <c r="M123" s="18"/>
      <c r="N123" s="18"/>
      <c r="O123" s="18"/>
      <c r="P123" s="18"/>
      <c r="Q123" s="18"/>
      <c r="R123" s="18"/>
      <c r="S123" s="18"/>
      <c r="T123" s="3"/>
      <c r="U123" s="29">
        <v>420000</v>
      </c>
      <c r="W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row>
    <row r="124" spans="2:71" ht="6" customHeight="1" x14ac:dyDescent="0.3">
      <c r="B124" s="84"/>
      <c r="C124" s="3"/>
      <c r="E124" s="3"/>
      <c r="F124" s="3"/>
      <c r="I124" s="7"/>
      <c r="J124" s="7"/>
      <c r="K124" s="3"/>
      <c r="L124" s="18"/>
      <c r="M124" s="18"/>
      <c r="N124" s="18"/>
      <c r="O124" s="18"/>
      <c r="P124" s="18"/>
      <c r="Q124" s="18"/>
      <c r="R124" s="18"/>
      <c r="S124" s="18"/>
      <c r="T124" s="3"/>
      <c r="U124" s="27"/>
      <c r="W124" s="9"/>
    </row>
    <row r="125" spans="2:71" ht="18" customHeight="1" x14ac:dyDescent="0.3">
      <c r="B125" s="84"/>
      <c r="C125" s="54" t="s">
        <v>105</v>
      </c>
      <c r="E125" s="69" t="s">
        <v>33</v>
      </c>
      <c r="F125" s="3"/>
      <c r="G125" s="11" t="s">
        <v>32</v>
      </c>
      <c r="I125" s="73">
        <v>3.91</v>
      </c>
      <c r="J125" s="55">
        <f>I125/1.95833</f>
        <v>1.9965991431474779</v>
      </c>
      <c r="K125" s="3"/>
      <c r="L125" s="18"/>
      <c r="M125" s="18"/>
      <c r="N125" s="18"/>
      <c r="O125" s="18"/>
      <c r="P125" s="18"/>
      <c r="Q125" s="18"/>
      <c r="R125" s="18"/>
      <c r="S125" s="18"/>
      <c r="T125" s="3"/>
      <c r="U125" s="29">
        <v>2900000</v>
      </c>
      <c r="W125" s="9"/>
    </row>
    <row r="126" spans="2:71" ht="18" customHeight="1" x14ac:dyDescent="0.3">
      <c r="B126" s="84"/>
      <c r="C126" s="54"/>
      <c r="E126" s="69"/>
      <c r="F126" s="3"/>
      <c r="G126" s="11" t="s">
        <v>103</v>
      </c>
      <c r="I126" s="73"/>
      <c r="J126" s="55"/>
      <c r="K126" s="3"/>
      <c r="L126" s="18"/>
      <c r="M126" s="18"/>
      <c r="N126" s="18"/>
      <c r="O126" s="18"/>
      <c r="P126" s="18"/>
      <c r="Q126" s="18"/>
      <c r="R126" s="18"/>
      <c r="S126" s="18"/>
      <c r="T126" s="3"/>
      <c r="U126" s="29">
        <v>510000</v>
      </c>
      <c r="W126" s="9"/>
    </row>
    <row r="127" spans="2:71" ht="22.2" customHeight="1" x14ac:dyDescent="0.3">
      <c r="C127" s="3"/>
      <c r="E127" s="3"/>
      <c r="F127" s="3"/>
      <c r="G127" s="3"/>
      <c r="I127" s="3"/>
      <c r="J127" s="3"/>
      <c r="K127" s="3"/>
      <c r="T127" s="3"/>
      <c r="U127" s="3"/>
      <c r="V127" s="9"/>
      <c r="W127" s="9"/>
      <c r="X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Q127" s="3"/>
      <c r="BR127" s="3"/>
      <c r="BS127" s="3"/>
    </row>
    <row r="128" spans="2:71" ht="18" customHeight="1" x14ac:dyDescent="0.3">
      <c r="B128" s="84" t="s">
        <v>106</v>
      </c>
      <c r="C128" s="54" t="s">
        <v>31</v>
      </c>
      <c r="E128" s="53" t="s">
        <v>32</v>
      </c>
      <c r="F128" s="3"/>
      <c r="G128" s="53" t="s">
        <v>32</v>
      </c>
      <c r="I128" s="73">
        <v>14.86</v>
      </c>
      <c r="J128" s="55">
        <f>I128/1.95583</f>
        <v>7.5977973545758068</v>
      </c>
      <c r="K128" s="3"/>
      <c r="L128" s="18"/>
      <c r="M128" s="18"/>
      <c r="N128" s="18"/>
      <c r="O128" s="18"/>
      <c r="P128" s="18"/>
      <c r="Q128" s="18"/>
      <c r="R128" s="18"/>
      <c r="S128" s="18"/>
      <c r="T128" s="3"/>
      <c r="U128" s="29">
        <v>50000</v>
      </c>
      <c r="W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row>
    <row r="129" spans="2:71" ht="18" customHeight="1" x14ac:dyDescent="0.3">
      <c r="B129" s="84"/>
      <c r="C129" s="54"/>
      <c r="E129" s="53"/>
      <c r="F129" s="3"/>
      <c r="G129" s="53"/>
      <c r="I129" s="73"/>
      <c r="J129" s="55"/>
      <c r="K129" s="3"/>
      <c r="L129" s="18"/>
      <c r="M129" s="18"/>
      <c r="N129" s="18"/>
      <c r="O129" s="18"/>
      <c r="P129" s="18"/>
      <c r="Q129" s="18"/>
      <c r="R129" s="18"/>
      <c r="S129" s="18"/>
      <c r="T129" s="3"/>
      <c r="U129" s="29">
        <v>24000</v>
      </c>
      <c r="W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row>
    <row r="130" spans="2:71" ht="6" customHeight="1" x14ac:dyDescent="0.3">
      <c r="B130" s="84"/>
      <c r="C130" s="3"/>
      <c r="E130" s="3"/>
      <c r="F130" s="3"/>
      <c r="G130" s="3"/>
      <c r="I130" s="3"/>
      <c r="J130" s="3"/>
      <c r="K130" s="3"/>
      <c r="T130" s="3"/>
      <c r="U130" s="3"/>
      <c r="V130" s="9"/>
      <c r="W130" s="9"/>
      <c r="X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Q130" s="3"/>
      <c r="BR130" s="3"/>
      <c r="BS130" s="3"/>
    </row>
    <row r="131" spans="2:71" ht="18" customHeight="1" x14ac:dyDescent="0.3">
      <c r="B131" s="84"/>
      <c r="C131" s="54" t="s">
        <v>107</v>
      </c>
      <c r="E131" s="53" t="s">
        <v>35</v>
      </c>
      <c r="F131" s="3"/>
      <c r="G131" s="53" t="s">
        <v>35</v>
      </c>
      <c r="I131" s="73">
        <v>21.9</v>
      </c>
      <c r="J131" s="55">
        <f>I131/1.95583</f>
        <v>11.197292198197184</v>
      </c>
      <c r="K131" s="3"/>
      <c r="L131" s="18"/>
      <c r="M131" s="18"/>
      <c r="N131" s="18"/>
      <c r="O131" s="18"/>
      <c r="P131" s="18"/>
      <c r="Q131" s="18"/>
      <c r="R131" s="18"/>
      <c r="S131" s="18"/>
      <c r="T131" s="3"/>
      <c r="U131" s="29">
        <v>50000</v>
      </c>
      <c r="W131" s="47"/>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row>
    <row r="132" spans="2:71" ht="18" customHeight="1" x14ac:dyDescent="0.3">
      <c r="B132" s="84"/>
      <c r="C132" s="54"/>
      <c r="E132" s="53"/>
      <c r="F132" s="3"/>
      <c r="G132" s="53"/>
      <c r="I132" s="73"/>
      <c r="J132" s="55"/>
      <c r="K132" s="3"/>
      <c r="L132" s="18"/>
      <c r="M132" s="18"/>
      <c r="N132" s="18"/>
      <c r="O132" s="18"/>
      <c r="P132" s="18"/>
      <c r="Q132" s="18"/>
      <c r="R132" s="18"/>
      <c r="S132" s="18"/>
      <c r="T132" s="3"/>
      <c r="U132" s="29">
        <v>24000</v>
      </c>
      <c r="W132" s="47"/>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row>
    <row r="133" spans="2:71" ht="6" customHeight="1" x14ac:dyDescent="0.3">
      <c r="B133" s="84"/>
      <c r="C133" s="3"/>
      <c r="E133" s="3"/>
      <c r="F133" s="3"/>
      <c r="G133" s="3"/>
      <c r="I133" s="7"/>
      <c r="J133" s="7"/>
      <c r="K133" s="3"/>
      <c r="L133" s="18"/>
      <c r="M133" s="18"/>
      <c r="N133" s="18"/>
      <c r="O133" s="18"/>
      <c r="P133" s="18"/>
      <c r="Q133" s="18"/>
      <c r="R133" s="18"/>
      <c r="S133" s="18"/>
      <c r="T133" s="3"/>
      <c r="U133" s="27"/>
      <c r="W133" s="9"/>
    </row>
    <row r="134" spans="2:71" ht="18" customHeight="1" x14ac:dyDescent="0.3">
      <c r="B134" s="84"/>
      <c r="C134" s="54" t="s">
        <v>36</v>
      </c>
      <c r="E134" s="53" t="s">
        <v>37</v>
      </c>
      <c r="F134" s="3"/>
      <c r="G134" s="53" t="s">
        <v>38</v>
      </c>
      <c r="I134" s="73">
        <v>14.86</v>
      </c>
      <c r="J134" s="55">
        <f>I134/1.95583</f>
        <v>7.5977973545758068</v>
      </c>
      <c r="K134" s="3"/>
      <c r="L134" s="18"/>
      <c r="M134" s="18"/>
      <c r="N134" s="18"/>
      <c r="O134" s="18"/>
      <c r="P134" s="18"/>
      <c r="Q134" s="18"/>
      <c r="R134" s="18"/>
      <c r="S134" s="18"/>
      <c r="T134" s="3"/>
      <c r="U134" s="29">
        <v>50000</v>
      </c>
      <c r="W134" s="9"/>
    </row>
    <row r="135" spans="2:71" ht="18" customHeight="1" x14ac:dyDescent="0.3">
      <c r="B135" s="84"/>
      <c r="C135" s="54"/>
      <c r="E135" s="53"/>
      <c r="F135" s="3"/>
      <c r="G135" s="53"/>
      <c r="I135" s="73"/>
      <c r="J135" s="55"/>
      <c r="K135" s="3"/>
      <c r="L135" s="18"/>
      <c r="M135" s="18"/>
      <c r="N135" s="18"/>
      <c r="O135" s="18"/>
      <c r="P135" s="18"/>
      <c r="Q135" s="18"/>
      <c r="R135" s="18"/>
      <c r="S135" s="18"/>
      <c r="T135" s="3"/>
      <c r="U135" s="29">
        <v>24000</v>
      </c>
      <c r="W135" s="9"/>
    </row>
    <row r="136" spans="2:71" ht="6" customHeight="1" x14ac:dyDescent="0.3">
      <c r="B136" s="84"/>
      <c r="C136" s="3"/>
      <c r="E136" s="3"/>
      <c r="F136" s="3"/>
      <c r="G136" s="3"/>
      <c r="I136" s="7"/>
      <c r="J136" s="7"/>
      <c r="K136" s="3"/>
      <c r="L136" s="18"/>
      <c r="M136" s="18"/>
      <c r="N136" s="18"/>
      <c r="O136" s="18"/>
      <c r="P136" s="18"/>
      <c r="Q136" s="18"/>
      <c r="R136" s="18"/>
      <c r="S136" s="18"/>
      <c r="T136" s="3"/>
      <c r="U136" s="27"/>
      <c r="W136" s="9"/>
    </row>
    <row r="137" spans="2:71" ht="18" customHeight="1" x14ac:dyDescent="0.3">
      <c r="B137" s="84"/>
      <c r="C137" s="54" t="s">
        <v>41</v>
      </c>
      <c r="E137" s="53" t="s">
        <v>44</v>
      </c>
      <c r="F137" s="3"/>
      <c r="G137" s="53" t="s">
        <v>45</v>
      </c>
      <c r="I137" s="73">
        <v>39.9</v>
      </c>
      <c r="J137" s="55">
        <f>I137/1.95583</f>
        <v>20.400546059729116</v>
      </c>
      <c r="K137" s="3"/>
      <c r="L137" s="18"/>
      <c r="M137" s="18"/>
      <c r="N137" s="18"/>
      <c r="O137" s="18"/>
      <c r="P137" s="18"/>
      <c r="Q137" s="18"/>
      <c r="R137" s="18"/>
      <c r="S137" s="18"/>
      <c r="T137" s="3"/>
      <c r="U137" s="29">
        <v>50000</v>
      </c>
      <c r="W137" s="9"/>
    </row>
    <row r="138" spans="2:71" ht="18" customHeight="1" x14ac:dyDescent="0.3">
      <c r="B138" s="84"/>
      <c r="C138" s="54"/>
      <c r="E138" s="53"/>
      <c r="F138" s="3"/>
      <c r="G138" s="53"/>
      <c r="I138" s="73"/>
      <c r="J138" s="55"/>
      <c r="K138" s="3"/>
      <c r="L138" s="18"/>
      <c r="M138" s="18"/>
      <c r="N138" s="18"/>
      <c r="O138" s="18"/>
      <c r="P138" s="18"/>
      <c r="Q138" s="18"/>
      <c r="R138" s="18"/>
      <c r="S138" s="18"/>
      <c r="T138" s="3"/>
      <c r="U138" s="29">
        <v>24000</v>
      </c>
      <c r="W138" s="9"/>
    </row>
    <row r="139" spans="2:71" ht="6" customHeight="1" x14ac:dyDescent="0.3">
      <c r="B139" s="84"/>
      <c r="C139" s="3"/>
      <c r="E139" s="3"/>
      <c r="F139" s="3"/>
      <c r="G139" s="3"/>
      <c r="I139" s="7"/>
      <c r="J139" s="7"/>
      <c r="K139" s="3"/>
      <c r="L139" s="18"/>
      <c r="M139" s="18"/>
      <c r="N139" s="18"/>
      <c r="O139" s="18"/>
      <c r="P139" s="18"/>
      <c r="Q139" s="18"/>
      <c r="R139" s="18"/>
      <c r="S139" s="18"/>
      <c r="T139" s="3"/>
      <c r="U139" s="27"/>
      <c r="W139" s="9"/>
    </row>
    <row r="140" spans="2:71" ht="18" customHeight="1" x14ac:dyDescent="0.3">
      <c r="B140" s="84"/>
      <c r="C140" s="54" t="s">
        <v>108</v>
      </c>
      <c r="E140" s="53" t="s">
        <v>39</v>
      </c>
      <c r="F140" s="3"/>
      <c r="G140" s="53" t="s">
        <v>109</v>
      </c>
      <c r="I140" s="73">
        <v>29.92</v>
      </c>
      <c r="J140" s="55">
        <f>I140/1.95583</f>
        <v>15.297853085390859</v>
      </c>
      <c r="K140" s="3"/>
      <c r="L140" s="18"/>
      <c r="M140" s="18"/>
      <c r="N140" s="18"/>
      <c r="O140" s="18"/>
      <c r="P140" s="18"/>
      <c r="Q140" s="18"/>
      <c r="R140" s="18"/>
      <c r="S140" s="18"/>
      <c r="T140" s="3"/>
      <c r="U140" s="29">
        <v>50000</v>
      </c>
      <c r="W140" s="9"/>
    </row>
    <row r="141" spans="2:71" ht="18" customHeight="1" x14ac:dyDescent="0.3">
      <c r="B141" s="84"/>
      <c r="C141" s="54"/>
      <c r="E141" s="53"/>
      <c r="F141" s="3"/>
      <c r="G141" s="53"/>
      <c r="I141" s="73"/>
      <c r="J141" s="55"/>
      <c r="K141" s="3"/>
      <c r="L141" s="18"/>
      <c r="M141" s="18"/>
      <c r="N141" s="18"/>
      <c r="O141" s="18"/>
      <c r="P141" s="18"/>
      <c r="Q141" s="18"/>
      <c r="R141" s="18"/>
      <c r="S141" s="18"/>
      <c r="T141" s="3"/>
      <c r="U141" s="29">
        <v>24000</v>
      </c>
      <c r="W141" s="9"/>
    </row>
    <row r="142" spans="2:71" ht="18" customHeight="1" x14ac:dyDescent="0.3">
      <c r="C142" s="3"/>
      <c r="E142" s="3"/>
      <c r="F142" s="3"/>
      <c r="G142" s="3"/>
      <c r="I142" s="3"/>
      <c r="J142" s="3"/>
      <c r="K142" s="3"/>
      <c r="T142" s="3"/>
      <c r="U142" s="3"/>
      <c r="V142" s="9"/>
      <c r="W142" s="9"/>
      <c r="X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Q142" s="3"/>
      <c r="BR142" s="3"/>
      <c r="BS142" s="3"/>
    </row>
    <row r="143" spans="2:71" ht="18" customHeight="1" x14ac:dyDescent="0.3">
      <c r="C143" s="3"/>
      <c r="E143" s="3"/>
      <c r="F143" s="3"/>
      <c r="G143" s="3"/>
      <c r="I143" s="3"/>
      <c r="J143" s="3"/>
      <c r="K143" s="3"/>
      <c r="T143" s="3"/>
      <c r="U143" s="3"/>
      <c r="V143" s="9"/>
      <c r="W143" s="9"/>
      <c r="X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Q143" s="3"/>
      <c r="BR143" s="3"/>
      <c r="BS143" s="3"/>
    </row>
    <row r="144" spans="2:71" ht="18" customHeight="1" x14ac:dyDescent="0.3">
      <c r="C144" s="85" t="s">
        <v>110</v>
      </c>
      <c r="D144" s="85"/>
      <c r="E144" s="85"/>
      <c r="F144" s="85"/>
      <c r="G144" s="85"/>
      <c r="I144" s="24"/>
      <c r="J144" s="24"/>
      <c r="N144" s="14" t="s">
        <v>111</v>
      </c>
      <c r="O144" s="14"/>
      <c r="P144" s="22"/>
      <c r="Q144" s="22"/>
      <c r="R144" s="23"/>
      <c r="S144" s="23"/>
      <c r="T144" s="23"/>
      <c r="U144" s="23"/>
      <c r="V144" s="23"/>
      <c r="W144" s="23"/>
      <c r="AD144" s="3"/>
      <c r="AE144" s="3"/>
      <c r="AF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Q144" s="3"/>
      <c r="BR144" s="3"/>
      <c r="BS144" s="3"/>
    </row>
    <row r="145" spans="3:71" ht="18" customHeight="1" x14ac:dyDescent="0.3">
      <c r="C145" s="86" t="s">
        <v>112</v>
      </c>
      <c r="D145" s="86"/>
      <c r="E145" s="86"/>
      <c r="F145" s="86"/>
      <c r="G145" s="86"/>
      <c r="I145" s="24"/>
      <c r="J145" s="24"/>
      <c r="N145" s="1" t="s">
        <v>113</v>
      </c>
      <c r="P145" s="22"/>
      <c r="Q145" s="22"/>
      <c r="R145" s="23"/>
      <c r="S145" s="23"/>
      <c r="T145" s="23"/>
      <c r="U145" s="23"/>
      <c r="V145" s="23"/>
      <c r="W145" s="23"/>
      <c r="AD145" s="3"/>
      <c r="AE145" s="3"/>
      <c r="AF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Q145" s="3"/>
      <c r="BR145" s="3"/>
      <c r="BS145" s="3"/>
    </row>
    <row r="146" spans="3:71" ht="16.2" customHeight="1" x14ac:dyDescent="0.3">
      <c r="C146" s="88" t="s">
        <v>114</v>
      </c>
      <c r="D146" s="88"/>
      <c r="E146" s="88"/>
      <c r="F146" s="88"/>
      <c r="G146" s="88"/>
      <c r="I146" s="57">
        <v>0.25</v>
      </c>
      <c r="J146" s="57"/>
      <c r="N146" s="1" t="s">
        <v>115</v>
      </c>
      <c r="P146" s="23"/>
      <c r="Q146" s="23"/>
      <c r="R146" s="23"/>
      <c r="S146" s="23"/>
      <c r="T146" s="23"/>
      <c r="U146" s="23"/>
      <c r="V146" s="23"/>
      <c r="W146" s="23"/>
      <c r="AD146" s="3"/>
      <c r="AE146" s="3"/>
      <c r="AF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Q146" s="3"/>
      <c r="BR146" s="3"/>
      <c r="BS146" s="3"/>
    </row>
    <row r="147" spans="3:71" ht="16.2" customHeight="1" x14ac:dyDescent="0.3">
      <c r="C147" s="88"/>
      <c r="D147" s="88"/>
      <c r="E147" s="88"/>
      <c r="F147" s="88"/>
      <c r="G147" s="88"/>
      <c r="I147" s="57"/>
      <c r="J147" s="57"/>
      <c r="N147" s="1" t="s">
        <v>116</v>
      </c>
      <c r="P147" s="23"/>
      <c r="Q147" s="23"/>
      <c r="R147" s="23"/>
      <c r="S147" s="23"/>
      <c r="T147" s="23"/>
      <c r="U147" s="23"/>
      <c r="V147" s="23"/>
      <c r="W147" s="23"/>
      <c r="AD147" s="8"/>
      <c r="AE147" s="3"/>
      <c r="AF147" s="3"/>
      <c r="AH147" s="8"/>
      <c r="AI147" s="3"/>
      <c r="AJ147" s="3"/>
      <c r="AK147" s="3"/>
      <c r="AL147" s="8"/>
      <c r="AM147" s="3"/>
      <c r="AN147" s="3"/>
      <c r="AO147" s="3"/>
      <c r="AP147" s="8"/>
      <c r="AQ147" s="3"/>
      <c r="AR147" s="3"/>
      <c r="AS147" s="3"/>
      <c r="AT147" s="8"/>
      <c r="AU147" s="3"/>
      <c r="AV147" s="3"/>
      <c r="AW147" s="3"/>
      <c r="AX147" s="8"/>
      <c r="AY147" s="3"/>
      <c r="AZ147" s="3"/>
      <c r="BA147" s="3"/>
      <c r="BB147" s="8"/>
      <c r="BC147" s="3"/>
      <c r="BD147" s="3"/>
      <c r="BE147" s="3"/>
      <c r="BF147" s="8"/>
      <c r="BG147" s="3"/>
      <c r="BH147" s="3"/>
      <c r="BI147" s="3"/>
      <c r="BJ147" s="8"/>
      <c r="BK147" s="3"/>
      <c r="BL147" s="3"/>
      <c r="BM147" s="3"/>
      <c r="BN147" s="3"/>
      <c r="BO147" s="3"/>
      <c r="BQ147" s="3"/>
      <c r="BR147" s="3"/>
      <c r="BS147" s="3"/>
    </row>
    <row r="148" spans="3:71" ht="16.2" customHeight="1" x14ac:dyDescent="0.3">
      <c r="C148" s="87" t="s">
        <v>117</v>
      </c>
      <c r="D148" s="87"/>
      <c r="E148" s="87"/>
      <c r="F148" s="87"/>
      <c r="G148" s="87"/>
      <c r="I148" s="56" t="s">
        <v>118</v>
      </c>
      <c r="J148" s="56"/>
      <c r="N148" s="1" t="s">
        <v>119</v>
      </c>
      <c r="P148" s="23"/>
      <c r="Q148" s="23"/>
      <c r="R148" s="23"/>
      <c r="S148" s="23"/>
      <c r="T148" s="23"/>
      <c r="U148" s="23"/>
      <c r="V148" s="23"/>
      <c r="W148" s="23"/>
    </row>
    <row r="149" spans="3:71" ht="16.2" customHeight="1" x14ac:dyDescent="0.3">
      <c r="C149" s="87"/>
      <c r="D149" s="87"/>
      <c r="E149" s="87"/>
      <c r="F149" s="87"/>
      <c r="G149" s="87"/>
      <c r="I149" s="56"/>
      <c r="J149" s="56"/>
      <c r="N149" s="1" t="s">
        <v>120</v>
      </c>
      <c r="P149" s="23"/>
      <c r="Q149" s="23"/>
      <c r="R149" s="23"/>
      <c r="S149" s="23"/>
      <c r="T149" s="23"/>
      <c r="U149" s="23"/>
      <c r="V149" s="23"/>
      <c r="W149" s="23"/>
    </row>
    <row r="150" spans="3:71" ht="16.2" customHeight="1" x14ac:dyDescent="0.3">
      <c r="C150" s="88" t="s">
        <v>121</v>
      </c>
      <c r="D150" s="88"/>
      <c r="E150" s="88"/>
      <c r="F150" s="88"/>
      <c r="G150" s="88"/>
      <c r="I150" s="57">
        <v>0.25</v>
      </c>
      <c r="J150" s="57"/>
      <c r="N150" s="1" t="s">
        <v>122</v>
      </c>
      <c r="P150" s="23"/>
      <c r="Q150" s="23"/>
      <c r="R150" s="23"/>
      <c r="S150" s="23"/>
      <c r="T150" s="23"/>
      <c r="U150" s="23"/>
      <c r="V150" s="23"/>
      <c r="W150" s="23"/>
    </row>
    <row r="151" spans="3:71" ht="16.2" customHeight="1" x14ac:dyDescent="0.3">
      <c r="C151" s="88"/>
      <c r="D151" s="88"/>
      <c r="E151" s="88"/>
      <c r="F151" s="88"/>
      <c r="G151" s="88"/>
      <c r="I151" s="57"/>
      <c r="J151" s="57"/>
      <c r="N151" s="1" t="s">
        <v>123</v>
      </c>
    </row>
    <row r="152" spans="3:71" ht="16.2" customHeight="1" x14ac:dyDescent="0.3">
      <c r="C152" s="87" t="s">
        <v>124</v>
      </c>
      <c r="D152" s="87"/>
      <c r="E152" s="87"/>
      <c r="F152" s="87"/>
      <c r="G152" s="87"/>
      <c r="I152" s="56">
        <v>0.25</v>
      </c>
      <c r="J152" s="56"/>
      <c r="K152" s="3"/>
      <c r="T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Q152" s="3"/>
      <c r="BR152" s="3"/>
      <c r="BS152" s="3"/>
    </row>
    <row r="153" spans="3:71" ht="16.2" customHeight="1" x14ac:dyDescent="0.3">
      <c r="C153" s="87"/>
      <c r="D153" s="87"/>
      <c r="E153" s="87"/>
      <c r="F153" s="87"/>
      <c r="G153" s="87"/>
      <c r="I153" s="56"/>
      <c r="J153" s="56"/>
    </row>
    <row r="154" spans="3:71" ht="16.2" customHeight="1" x14ac:dyDescent="0.3">
      <c r="C154" s="88" t="s">
        <v>125</v>
      </c>
      <c r="D154" s="88"/>
      <c r="E154" s="88"/>
      <c r="F154" s="88"/>
      <c r="G154" s="88"/>
      <c r="I154" s="57">
        <v>0.25</v>
      </c>
      <c r="J154" s="57"/>
    </row>
    <row r="155" spans="3:71" ht="16.8" customHeight="1" x14ac:dyDescent="0.3">
      <c r="C155" s="88"/>
      <c r="D155" s="88"/>
      <c r="E155" s="88"/>
      <c r="F155" s="88"/>
      <c r="G155" s="88"/>
      <c r="I155" s="57"/>
      <c r="J155" s="57"/>
    </row>
    <row r="156" spans="3:71" ht="26.4" customHeight="1" x14ac:dyDescent="0.3">
      <c r="C156" s="88" t="s">
        <v>147</v>
      </c>
      <c r="D156" s="88"/>
      <c r="E156" s="88"/>
      <c r="F156" s="88"/>
      <c r="G156" s="88"/>
      <c r="I156" s="57">
        <v>0.1</v>
      </c>
      <c r="J156" s="57"/>
    </row>
    <row r="157" spans="3:71" ht="16.2" customHeight="1" x14ac:dyDescent="0.3">
      <c r="C157" s="87" t="s">
        <v>126</v>
      </c>
      <c r="D157" s="87"/>
      <c r="E157" s="87"/>
      <c r="F157" s="87"/>
      <c r="G157" s="87"/>
      <c r="I157" s="56">
        <v>0.25</v>
      </c>
      <c r="J157" s="56"/>
    </row>
    <row r="158" spans="3:71" ht="16.2" customHeight="1" x14ac:dyDescent="0.3">
      <c r="C158" s="87"/>
      <c r="D158" s="87"/>
      <c r="E158" s="87"/>
      <c r="F158" s="87"/>
      <c r="G158" s="87"/>
      <c r="I158" s="56"/>
      <c r="J158" s="56"/>
    </row>
    <row r="159" spans="3:71" ht="16.2" customHeight="1" x14ac:dyDescent="0.3">
      <c r="C159" s="88" t="s">
        <v>127</v>
      </c>
      <c r="D159" s="88"/>
      <c r="E159" s="88"/>
      <c r="F159" s="88"/>
      <c r="G159" s="88"/>
      <c r="I159" s="57">
        <v>0.25</v>
      </c>
      <c r="J159" s="57"/>
    </row>
    <row r="160" spans="3:71" ht="16.2" customHeight="1" x14ac:dyDescent="0.3">
      <c r="C160" s="88"/>
      <c r="D160" s="88"/>
      <c r="E160" s="88"/>
      <c r="F160" s="88"/>
      <c r="G160" s="88"/>
      <c r="I160" s="57"/>
      <c r="J160" s="57"/>
    </row>
    <row r="161" spans="3:71" ht="16.2" customHeight="1" x14ac:dyDescent="0.3">
      <c r="C161" s="87" t="s">
        <v>128</v>
      </c>
      <c r="D161" s="87"/>
      <c r="E161" s="87"/>
      <c r="F161" s="87"/>
      <c r="G161" s="87"/>
      <c r="I161" s="56">
        <v>0.1</v>
      </c>
      <c r="J161" s="56"/>
    </row>
    <row r="162" spans="3:71" ht="16.2" customHeight="1" x14ac:dyDescent="0.3">
      <c r="C162" s="87"/>
      <c r="D162" s="87"/>
      <c r="E162" s="87"/>
      <c r="F162" s="87"/>
      <c r="G162" s="87"/>
      <c r="I162" s="56"/>
      <c r="J162" s="56"/>
    </row>
    <row r="163" spans="3:71" ht="16.2" customHeight="1" x14ac:dyDescent="0.3">
      <c r="C163" s="88" t="s">
        <v>129</v>
      </c>
      <c r="D163" s="88"/>
      <c r="E163" s="88"/>
      <c r="F163" s="88"/>
      <c r="G163" s="88"/>
      <c r="I163" s="57">
        <v>0.1</v>
      </c>
      <c r="J163" s="57"/>
    </row>
    <row r="164" spans="3:71" ht="16.2" customHeight="1" x14ac:dyDescent="0.3">
      <c r="C164" s="88"/>
      <c r="D164" s="88"/>
      <c r="E164" s="88"/>
      <c r="F164" s="88"/>
      <c r="G164" s="88"/>
      <c r="I164" s="57"/>
      <c r="J164" s="57"/>
    </row>
    <row r="165" spans="3:71" ht="16.2" customHeight="1" x14ac:dyDescent="0.3">
      <c r="C165" s="87" t="s">
        <v>130</v>
      </c>
      <c r="D165" s="87"/>
      <c r="E165" s="87"/>
      <c r="F165" s="87"/>
      <c r="G165" s="87"/>
      <c r="I165" s="56">
        <v>0.1</v>
      </c>
      <c r="J165" s="56"/>
      <c r="P165" s="23"/>
      <c r="Q165" s="23"/>
      <c r="R165" s="23"/>
      <c r="S165" s="23"/>
      <c r="T165" s="23"/>
      <c r="U165" s="23"/>
      <c r="V165" s="23"/>
      <c r="W165" s="23"/>
    </row>
    <row r="166" spans="3:71" ht="16.2" customHeight="1" x14ac:dyDescent="0.3">
      <c r="C166" s="87"/>
      <c r="D166" s="87"/>
      <c r="E166" s="87"/>
      <c r="F166" s="87"/>
      <c r="G166" s="87"/>
      <c r="I166" s="56"/>
      <c r="J166" s="56"/>
      <c r="P166" s="23"/>
      <c r="Q166" s="23"/>
      <c r="R166" s="23"/>
      <c r="S166" s="23"/>
      <c r="T166" s="23"/>
      <c r="U166" s="23"/>
      <c r="V166" s="23"/>
      <c r="W166" s="23"/>
    </row>
    <row r="167" spans="3:71" ht="16.2" customHeight="1" x14ac:dyDescent="0.3">
      <c r="C167" s="88" t="s">
        <v>131</v>
      </c>
      <c r="D167" s="88"/>
      <c r="E167" s="88"/>
      <c r="F167" s="88"/>
      <c r="G167" s="88"/>
      <c r="I167" s="57">
        <v>0.1</v>
      </c>
      <c r="J167" s="57"/>
      <c r="P167" s="23"/>
      <c r="Q167" s="23"/>
      <c r="R167" s="23"/>
      <c r="S167" s="23"/>
      <c r="T167" s="23"/>
      <c r="U167" s="23"/>
      <c r="V167" s="23"/>
      <c r="W167" s="23"/>
    </row>
    <row r="168" spans="3:71" ht="16.2" customHeight="1" x14ac:dyDescent="0.3">
      <c r="C168" s="88"/>
      <c r="D168" s="88"/>
      <c r="E168" s="88"/>
      <c r="F168" s="88"/>
      <c r="G168" s="88"/>
      <c r="I168" s="57"/>
      <c r="J168" s="57"/>
    </row>
    <row r="169" spans="3:71" ht="16.2" customHeight="1" x14ac:dyDescent="0.3">
      <c r="C169" s="87" t="s">
        <v>132</v>
      </c>
      <c r="D169" s="87"/>
      <c r="E169" s="87"/>
      <c r="F169" s="87"/>
      <c r="G169" s="87"/>
      <c r="I169" s="56">
        <v>0.1</v>
      </c>
      <c r="J169" s="56"/>
      <c r="K169" s="3"/>
      <c r="T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Q169" s="3"/>
      <c r="BR169" s="3"/>
      <c r="BS169" s="3"/>
    </row>
    <row r="170" spans="3:71" ht="16.2" customHeight="1" x14ac:dyDescent="0.3">
      <c r="C170" s="87"/>
      <c r="D170" s="87"/>
      <c r="E170" s="87"/>
      <c r="F170" s="87"/>
      <c r="G170" s="87"/>
      <c r="I170" s="56"/>
      <c r="J170" s="56"/>
    </row>
    <row r="171" spans="3:71" ht="16.2" customHeight="1" x14ac:dyDescent="0.3">
      <c r="C171" s="88" t="s">
        <v>133</v>
      </c>
      <c r="D171" s="88"/>
      <c r="E171" s="88"/>
      <c r="F171" s="88"/>
      <c r="G171" s="88"/>
      <c r="I171" s="57">
        <v>0.5</v>
      </c>
      <c r="J171" s="57"/>
    </row>
    <row r="172" spans="3:71" ht="16.2" customHeight="1" x14ac:dyDescent="0.3">
      <c r="C172" s="88"/>
      <c r="D172" s="88"/>
      <c r="E172" s="88"/>
      <c r="F172" s="88"/>
      <c r="G172" s="88"/>
      <c r="I172" s="57"/>
      <c r="J172" s="57"/>
    </row>
    <row r="173" spans="3:71" ht="16.2" customHeight="1" x14ac:dyDescent="0.3">
      <c r="C173" s="87" t="s">
        <v>134</v>
      </c>
      <c r="D173" s="87"/>
      <c r="E173" s="87"/>
      <c r="F173" s="87"/>
      <c r="G173" s="87"/>
      <c r="I173" s="56">
        <v>0.2</v>
      </c>
      <c r="J173" s="56"/>
    </row>
    <row r="174" spans="3:71" ht="16.2" customHeight="1" x14ac:dyDescent="0.3">
      <c r="C174" s="87"/>
      <c r="D174" s="87"/>
      <c r="E174" s="87"/>
      <c r="F174" s="87"/>
      <c r="G174" s="87"/>
      <c r="I174" s="56"/>
      <c r="J174" s="56"/>
    </row>
    <row r="175" spans="3:71" ht="18" customHeight="1" x14ac:dyDescent="0.3">
      <c r="C175" s="1" t="s">
        <v>149</v>
      </c>
    </row>
    <row r="176" spans="3:71" ht="22.2" customHeight="1" x14ac:dyDescent="0.3"/>
    <row r="177" spans="3:10" ht="18" customHeight="1" x14ac:dyDescent="0.3">
      <c r="C177" s="85" t="s">
        <v>148</v>
      </c>
      <c r="D177" s="85"/>
      <c r="E177" s="85"/>
      <c r="F177" s="85"/>
      <c r="G177" s="85"/>
    </row>
    <row r="178" spans="3:10" ht="18" customHeight="1" x14ac:dyDescent="0.3">
      <c r="C178" s="88" t="s">
        <v>135</v>
      </c>
      <c r="D178" s="88"/>
      <c r="E178" s="88"/>
      <c r="F178" s="88"/>
      <c r="G178" s="88"/>
      <c r="I178" s="91">
        <v>293.37</v>
      </c>
      <c r="J178" s="55">
        <f>I178/1.95583</f>
        <v>149.99769918653462</v>
      </c>
    </row>
    <row r="179" spans="3:10" ht="18" customHeight="1" x14ac:dyDescent="0.3">
      <c r="C179" s="88"/>
      <c r="D179" s="88"/>
      <c r="E179" s="88"/>
      <c r="F179" s="88"/>
      <c r="G179" s="88"/>
      <c r="I179" s="91"/>
      <c r="J179" s="55"/>
    </row>
    <row r="180" spans="3:10" ht="18" customHeight="1" x14ac:dyDescent="0.3">
      <c r="C180" s="87" t="s">
        <v>136</v>
      </c>
      <c r="D180" s="87"/>
      <c r="E180" s="87"/>
      <c r="F180" s="87"/>
      <c r="G180" s="87"/>
      <c r="I180" s="89">
        <v>78.23</v>
      </c>
      <c r="J180" s="55">
        <f>I180/1.95583</f>
        <v>39.998363865980174</v>
      </c>
    </row>
    <row r="181" spans="3:10" ht="18" customHeight="1" x14ac:dyDescent="0.3">
      <c r="C181" s="87"/>
      <c r="D181" s="87"/>
      <c r="E181" s="87"/>
      <c r="F181" s="87"/>
      <c r="G181" s="87"/>
      <c r="I181" s="89"/>
      <c r="J181" s="55"/>
    </row>
    <row r="182" spans="3:10" ht="18" customHeight="1" x14ac:dyDescent="0.3">
      <c r="C182" s="87" t="s">
        <v>140</v>
      </c>
      <c r="D182" s="87"/>
      <c r="E182" s="87"/>
      <c r="F182" s="87"/>
      <c r="G182" s="87"/>
      <c r="I182" s="89">
        <v>391.17</v>
      </c>
      <c r="J182" s="55">
        <f>I182/1.95583</f>
        <v>200.00204516752478</v>
      </c>
    </row>
    <row r="183" spans="3:10" ht="18" customHeight="1" x14ac:dyDescent="0.3">
      <c r="C183" s="87"/>
      <c r="D183" s="87"/>
      <c r="E183" s="87"/>
      <c r="F183" s="87"/>
      <c r="G183" s="87"/>
      <c r="I183" s="89"/>
      <c r="J183" s="55"/>
    </row>
    <row r="184" spans="3:10" ht="22.2" customHeight="1" x14ac:dyDescent="0.3"/>
    <row r="185" spans="3:10" ht="18" customHeight="1" x14ac:dyDescent="0.3">
      <c r="C185" s="90" t="s">
        <v>137</v>
      </c>
      <c r="D185" s="90"/>
      <c r="E185" s="90"/>
      <c r="F185" s="90"/>
      <c r="G185" s="90"/>
      <c r="I185" s="39">
        <v>127.13</v>
      </c>
      <c r="J185" s="52">
        <f>I185/1.95583</f>
        <v>65.00053685647525</v>
      </c>
    </row>
    <row r="186" spans="3:10" ht="18" customHeight="1" x14ac:dyDescent="0.3">
      <c r="C186" s="90" t="s">
        <v>141</v>
      </c>
      <c r="D186" s="90"/>
      <c r="E186" s="90"/>
      <c r="F186" s="90"/>
      <c r="G186" s="90"/>
      <c r="I186" s="39">
        <v>254.26</v>
      </c>
      <c r="J186" s="52">
        <f>I186/1.95583</f>
        <v>130.0010737129505</v>
      </c>
    </row>
    <row r="187" spans="3:10" ht="18" customHeight="1" x14ac:dyDescent="0.3">
      <c r="C187" s="1" t="s">
        <v>138</v>
      </c>
    </row>
  </sheetData>
  <mergeCells count="505">
    <mergeCell ref="S19:S20"/>
    <mergeCell ref="J26:J27"/>
    <mergeCell ref="N10:O10"/>
    <mergeCell ref="N11:O11"/>
    <mergeCell ref="O13:O14"/>
    <mergeCell ref="O16:O17"/>
    <mergeCell ref="O19:O20"/>
    <mergeCell ref="P10:Q10"/>
    <mergeCell ref="P11:Q11"/>
    <mergeCell ref="Q13:Q14"/>
    <mergeCell ref="Q16:Q17"/>
    <mergeCell ref="Q19:Q20"/>
    <mergeCell ref="S26:S27"/>
    <mergeCell ref="J13:J14"/>
    <mergeCell ref="J16:J17"/>
    <mergeCell ref="M13:M14"/>
    <mergeCell ref="L10:M10"/>
    <mergeCell ref="L11:M11"/>
    <mergeCell ref="M16:M17"/>
    <mergeCell ref="R10:S10"/>
    <mergeCell ref="R11:S11"/>
    <mergeCell ref="S13:S14"/>
    <mergeCell ref="S16:S17"/>
    <mergeCell ref="C185:G185"/>
    <mergeCell ref="C186:G186"/>
    <mergeCell ref="C171:G172"/>
    <mergeCell ref="C173:G174"/>
    <mergeCell ref="C177:G177"/>
    <mergeCell ref="C178:G179"/>
    <mergeCell ref="I178:I179"/>
    <mergeCell ref="I171:J172"/>
    <mergeCell ref="I173:J174"/>
    <mergeCell ref="C169:G170"/>
    <mergeCell ref="C159:G160"/>
    <mergeCell ref="C161:G162"/>
    <mergeCell ref="C163:G164"/>
    <mergeCell ref="I169:J170"/>
    <mergeCell ref="C180:G181"/>
    <mergeCell ref="I180:I181"/>
    <mergeCell ref="C182:G183"/>
    <mergeCell ref="I182:I183"/>
    <mergeCell ref="C152:G153"/>
    <mergeCell ref="C154:G155"/>
    <mergeCell ref="C157:G158"/>
    <mergeCell ref="C146:G147"/>
    <mergeCell ref="C148:G149"/>
    <mergeCell ref="C150:G151"/>
    <mergeCell ref="C156:G156"/>
    <mergeCell ref="C165:G166"/>
    <mergeCell ref="C167:G168"/>
    <mergeCell ref="C144:G144"/>
    <mergeCell ref="C145:G145"/>
    <mergeCell ref="E134:E135"/>
    <mergeCell ref="G134:G135"/>
    <mergeCell ref="I134:I135"/>
    <mergeCell ref="C137:C138"/>
    <mergeCell ref="E137:E138"/>
    <mergeCell ref="G137:G138"/>
    <mergeCell ref="I137:I138"/>
    <mergeCell ref="B128:B141"/>
    <mergeCell ref="C128:C129"/>
    <mergeCell ref="E128:E129"/>
    <mergeCell ref="G128:G129"/>
    <mergeCell ref="I128:I129"/>
    <mergeCell ref="C131:C132"/>
    <mergeCell ref="E131:E132"/>
    <mergeCell ref="G131:G132"/>
    <mergeCell ref="I131:I132"/>
    <mergeCell ref="C134:C135"/>
    <mergeCell ref="C140:C141"/>
    <mergeCell ref="E140:E141"/>
    <mergeCell ref="G140:G141"/>
    <mergeCell ref="I140:I141"/>
    <mergeCell ref="B119:B126"/>
    <mergeCell ref="G119:G120"/>
    <mergeCell ref="I119:I120"/>
    <mergeCell ref="C122:C123"/>
    <mergeCell ref="G122:G123"/>
    <mergeCell ref="I122:I123"/>
    <mergeCell ref="C125:C126"/>
    <mergeCell ref="E125:E126"/>
    <mergeCell ref="I125:I126"/>
    <mergeCell ref="G113:G114"/>
    <mergeCell ref="I113:I114"/>
    <mergeCell ref="C116:C117"/>
    <mergeCell ref="E116:E117"/>
    <mergeCell ref="G116:G117"/>
    <mergeCell ref="I116:I117"/>
    <mergeCell ref="B104:B117"/>
    <mergeCell ref="C104:C105"/>
    <mergeCell ref="I104:I105"/>
    <mergeCell ref="E107:E108"/>
    <mergeCell ref="G107:G108"/>
    <mergeCell ref="I107:I108"/>
    <mergeCell ref="E110:E111"/>
    <mergeCell ref="G110:G111"/>
    <mergeCell ref="I110:I111"/>
    <mergeCell ref="E113:E114"/>
    <mergeCell ref="C101:C102"/>
    <mergeCell ref="E101:E102"/>
    <mergeCell ref="G101:G102"/>
    <mergeCell ref="I101:I102"/>
    <mergeCell ref="L101:L102"/>
    <mergeCell ref="N101:N102"/>
    <mergeCell ref="P101:P102"/>
    <mergeCell ref="R101:R102"/>
    <mergeCell ref="C98:C99"/>
    <mergeCell ref="E98:E99"/>
    <mergeCell ref="G98:G99"/>
    <mergeCell ref="I98:I99"/>
    <mergeCell ref="L98:L99"/>
    <mergeCell ref="N98:N99"/>
    <mergeCell ref="Q101:Q102"/>
    <mergeCell ref="Q98:Q99"/>
    <mergeCell ref="C95:C96"/>
    <mergeCell ref="E95:E96"/>
    <mergeCell ref="G95:G96"/>
    <mergeCell ref="I95:I96"/>
    <mergeCell ref="L95:L96"/>
    <mergeCell ref="N95:N96"/>
    <mergeCell ref="P95:P96"/>
    <mergeCell ref="R95:R96"/>
    <mergeCell ref="C92:C93"/>
    <mergeCell ref="E92:E93"/>
    <mergeCell ref="G92:G93"/>
    <mergeCell ref="I92:I93"/>
    <mergeCell ref="L92:L93"/>
    <mergeCell ref="N92:N93"/>
    <mergeCell ref="P86:P87"/>
    <mergeCell ref="R86:R87"/>
    <mergeCell ref="B89:B99"/>
    <mergeCell ref="C89:C90"/>
    <mergeCell ref="E89:E90"/>
    <mergeCell ref="G89:G90"/>
    <mergeCell ref="I89:I90"/>
    <mergeCell ref="L89:L90"/>
    <mergeCell ref="N89:N90"/>
    <mergeCell ref="P89:P90"/>
    <mergeCell ref="C86:C87"/>
    <mergeCell ref="E86:E87"/>
    <mergeCell ref="G86:G87"/>
    <mergeCell ref="I86:I87"/>
    <mergeCell ref="L86:L87"/>
    <mergeCell ref="N86:N87"/>
    <mergeCell ref="B26:B87"/>
    <mergeCell ref="J86:J87"/>
    <mergeCell ref="M86:M87"/>
    <mergeCell ref="O86:O87"/>
    <mergeCell ref="Q71:Q72"/>
    <mergeCell ref="Q86:Q87"/>
    <mergeCell ref="Q77:Q78"/>
    <mergeCell ref="Q74:Q75"/>
    <mergeCell ref="P80:P81"/>
    <mergeCell ref="R80:R81"/>
    <mergeCell ref="C83:C84"/>
    <mergeCell ref="I83:I84"/>
    <mergeCell ref="L83:L84"/>
    <mergeCell ref="N83:N84"/>
    <mergeCell ref="P83:P84"/>
    <mergeCell ref="R83:R84"/>
    <mergeCell ref="C80:C81"/>
    <mergeCell ref="E80:E81"/>
    <mergeCell ref="G80:G81"/>
    <mergeCell ref="I80:I81"/>
    <mergeCell ref="L80:L81"/>
    <mergeCell ref="N80:N81"/>
    <mergeCell ref="J80:J81"/>
    <mergeCell ref="J83:J84"/>
    <mergeCell ref="Q83:Q84"/>
    <mergeCell ref="Q80:Q81"/>
    <mergeCell ref="I77:I78"/>
    <mergeCell ref="L77:L78"/>
    <mergeCell ref="N77:N78"/>
    <mergeCell ref="P77:P78"/>
    <mergeCell ref="R77:R78"/>
    <mergeCell ref="P71:P72"/>
    <mergeCell ref="R71:R72"/>
    <mergeCell ref="C74:C75"/>
    <mergeCell ref="G74:G75"/>
    <mergeCell ref="I74:I75"/>
    <mergeCell ref="L74:L75"/>
    <mergeCell ref="N74:N75"/>
    <mergeCell ref="P74:P75"/>
    <mergeCell ref="R74:R75"/>
    <mergeCell ref="C71:C72"/>
    <mergeCell ref="E71:E72"/>
    <mergeCell ref="G71:G72"/>
    <mergeCell ref="I71:I72"/>
    <mergeCell ref="L71:L72"/>
    <mergeCell ref="N71:N72"/>
    <mergeCell ref="J71:J72"/>
    <mergeCell ref="J74:J75"/>
    <mergeCell ref="J77:J78"/>
    <mergeCell ref="P65:P66"/>
    <mergeCell ref="R65:R66"/>
    <mergeCell ref="C68:C69"/>
    <mergeCell ref="E68:E69"/>
    <mergeCell ref="G68:G69"/>
    <mergeCell ref="I68:I69"/>
    <mergeCell ref="L68:L69"/>
    <mergeCell ref="N68:N69"/>
    <mergeCell ref="P68:P69"/>
    <mergeCell ref="R68:R69"/>
    <mergeCell ref="C65:C66"/>
    <mergeCell ref="E65:E66"/>
    <mergeCell ref="G65:G66"/>
    <mergeCell ref="I65:I66"/>
    <mergeCell ref="L65:L66"/>
    <mergeCell ref="N65:N66"/>
    <mergeCell ref="J65:J66"/>
    <mergeCell ref="J68:J69"/>
    <mergeCell ref="Q68:Q69"/>
    <mergeCell ref="Q65:Q66"/>
    <mergeCell ref="P59:P60"/>
    <mergeCell ref="R59:R60"/>
    <mergeCell ref="C62:C63"/>
    <mergeCell ref="E62:E63"/>
    <mergeCell ref="G62:G63"/>
    <mergeCell ref="I62:I63"/>
    <mergeCell ref="L62:L63"/>
    <mergeCell ref="N62:N63"/>
    <mergeCell ref="P62:P63"/>
    <mergeCell ref="R62:R63"/>
    <mergeCell ref="C59:C60"/>
    <mergeCell ref="E59:E60"/>
    <mergeCell ref="G59:G60"/>
    <mergeCell ref="I59:I60"/>
    <mergeCell ref="L59:L60"/>
    <mergeCell ref="N59:N60"/>
    <mergeCell ref="J59:J60"/>
    <mergeCell ref="J62:J63"/>
    <mergeCell ref="Q62:Q63"/>
    <mergeCell ref="Q59:Q60"/>
    <mergeCell ref="P53:P54"/>
    <mergeCell ref="R53:R54"/>
    <mergeCell ref="C56:C57"/>
    <mergeCell ref="E56:E57"/>
    <mergeCell ref="G56:G57"/>
    <mergeCell ref="I56:I57"/>
    <mergeCell ref="L56:L57"/>
    <mergeCell ref="N56:N57"/>
    <mergeCell ref="P56:P57"/>
    <mergeCell ref="R56:R57"/>
    <mergeCell ref="C53:C54"/>
    <mergeCell ref="E53:E54"/>
    <mergeCell ref="G53:G54"/>
    <mergeCell ref="I53:I54"/>
    <mergeCell ref="L53:L54"/>
    <mergeCell ref="N53:N54"/>
    <mergeCell ref="J53:J54"/>
    <mergeCell ref="J56:J57"/>
    <mergeCell ref="Q56:Q57"/>
    <mergeCell ref="Q53:Q54"/>
    <mergeCell ref="P47:P48"/>
    <mergeCell ref="R47:R48"/>
    <mergeCell ref="C50:C51"/>
    <mergeCell ref="E50:E51"/>
    <mergeCell ref="G50:G51"/>
    <mergeCell ref="I50:I51"/>
    <mergeCell ref="L50:L51"/>
    <mergeCell ref="N50:N51"/>
    <mergeCell ref="P50:P51"/>
    <mergeCell ref="R50:R51"/>
    <mergeCell ref="C47:C48"/>
    <mergeCell ref="E47:E48"/>
    <mergeCell ref="G47:G48"/>
    <mergeCell ref="I47:I48"/>
    <mergeCell ref="L47:L48"/>
    <mergeCell ref="N47:N48"/>
    <mergeCell ref="J47:J48"/>
    <mergeCell ref="J50:J51"/>
    <mergeCell ref="Q50:Q51"/>
    <mergeCell ref="Q47:Q48"/>
    <mergeCell ref="P41:P42"/>
    <mergeCell ref="R41:R42"/>
    <mergeCell ref="C44:C45"/>
    <mergeCell ref="E44:E45"/>
    <mergeCell ref="G44:G45"/>
    <mergeCell ref="I44:I45"/>
    <mergeCell ref="L44:L45"/>
    <mergeCell ref="N44:N45"/>
    <mergeCell ref="P44:P45"/>
    <mergeCell ref="R44:R45"/>
    <mergeCell ref="C41:C42"/>
    <mergeCell ref="E41:E42"/>
    <mergeCell ref="G41:G42"/>
    <mergeCell ref="I41:I42"/>
    <mergeCell ref="L41:L42"/>
    <mergeCell ref="N41:N42"/>
    <mergeCell ref="J41:J42"/>
    <mergeCell ref="J44:J45"/>
    <mergeCell ref="Q44:Q45"/>
    <mergeCell ref="Q41:Q42"/>
    <mergeCell ref="R35:R36"/>
    <mergeCell ref="E38:E39"/>
    <mergeCell ref="G38:G39"/>
    <mergeCell ref="I38:I39"/>
    <mergeCell ref="L38:L39"/>
    <mergeCell ref="N38:N39"/>
    <mergeCell ref="P38:P39"/>
    <mergeCell ref="R38:R39"/>
    <mergeCell ref="E35:E36"/>
    <mergeCell ref="G35:G36"/>
    <mergeCell ref="I35:I36"/>
    <mergeCell ref="L35:L36"/>
    <mergeCell ref="N35:N36"/>
    <mergeCell ref="P35:P36"/>
    <mergeCell ref="J35:J36"/>
    <mergeCell ref="J38:J39"/>
    <mergeCell ref="M35:M36"/>
    <mergeCell ref="M38:M39"/>
    <mergeCell ref="Q35:Q36"/>
    <mergeCell ref="Q38:Q39"/>
    <mergeCell ref="I32:I33"/>
    <mergeCell ref="L32:L33"/>
    <mergeCell ref="N32:N33"/>
    <mergeCell ref="P32:P33"/>
    <mergeCell ref="R32:R33"/>
    <mergeCell ref="J32:J33"/>
    <mergeCell ref="M32:M33"/>
    <mergeCell ref="O32:O33"/>
    <mergeCell ref="Q32:Q33"/>
    <mergeCell ref="I29:I30"/>
    <mergeCell ref="L29:L30"/>
    <mergeCell ref="N29:N30"/>
    <mergeCell ref="N23:N24"/>
    <mergeCell ref="P23:P24"/>
    <mergeCell ref="R23:R24"/>
    <mergeCell ref="C26:C27"/>
    <mergeCell ref="I26:I27"/>
    <mergeCell ref="L26:L27"/>
    <mergeCell ref="N26:N27"/>
    <mergeCell ref="P26:P27"/>
    <mergeCell ref="R26:R27"/>
    <mergeCell ref="J29:J30"/>
    <mergeCell ref="M26:M27"/>
    <mergeCell ref="M29:M30"/>
    <mergeCell ref="O26:O27"/>
    <mergeCell ref="O29:O30"/>
    <mergeCell ref="Q26:Q27"/>
    <mergeCell ref="Q29:Q30"/>
    <mergeCell ref="P29:P30"/>
    <mergeCell ref="R29:R30"/>
    <mergeCell ref="B23:B24"/>
    <mergeCell ref="C23:C24"/>
    <mergeCell ref="E23:E24"/>
    <mergeCell ref="G23:G24"/>
    <mergeCell ref="I23:I24"/>
    <mergeCell ref="L23:L24"/>
    <mergeCell ref="J23:J24"/>
    <mergeCell ref="P16:P17"/>
    <mergeCell ref="R16:R17"/>
    <mergeCell ref="I19:I20"/>
    <mergeCell ref="L19:L20"/>
    <mergeCell ref="N19:N20"/>
    <mergeCell ref="P19:P20"/>
    <mergeCell ref="R19:R20"/>
    <mergeCell ref="J19:J20"/>
    <mergeCell ref="M19:M20"/>
    <mergeCell ref="BQ10:BS10"/>
    <mergeCell ref="B13:B20"/>
    <mergeCell ref="I13:I14"/>
    <mergeCell ref="L13:L14"/>
    <mergeCell ref="N13:N14"/>
    <mergeCell ref="P13:P14"/>
    <mergeCell ref="R13:R14"/>
    <mergeCell ref="I16:I17"/>
    <mergeCell ref="L16:L17"/>
    <mergeCell ref="N16:N17"/>
    <mergeCell ref="AS10:AU10"/>
    <mergeCell ref="AW10:AY10"/>
    <mergeCell ref="BA10:BC10"/>
    <mergeCell ref="BE10:BG10"/>
    <mergeCell ref="BI10:BK10"/>
    <mergeCell ref="BM10:BO10"/>
    <mergeCell ref="W10:W11"/>
    <mergeCell ref="Y10:AA10"/>
    <mergeCell ref="AC10:AE10"/>
    <mergeCell ref="AG10:AI10"/>
    <mergeCell ref="AK10:AM10"/>
    <mergeCell ref="AO10:AQ10"/>
    <mergeCell ref="I10:J10"/>
    <mergeCell ref="I11:J11"/>
    <mergeCell ref="B4:C4"/>
    <mergeCell ref="L7:R7"/>
    <mergeCell ref="U7:W7"/>
    <mergeCell ref="L8:R8"/>
    <mergeCell ref="U8:W8"/>
    <mergeCell ref="C10:C11"/>
    <mergeCell ref="E10:E11"/>
    <mergeCell ref="G10:G11"/>
    <mergeCell ref="U10:U11"/>
    <mergeCell ref="V10:V11"/>
    <mergeCell ref="I7:J7"/>
    <mergeCell ref="I8:J8"/>
    <mergeCell ref="O53:O54"/>
    <mergeCell ref="O50:O51"/>
    <mergeCell ref="O47:O48"/>
    <mergeCell ref="O44:O45"/>
    <mergeCell ref="O41:O42"/>
    <mergeCell ref="O62:O63"/>
    <mergeCell ref="O83:O84"/>
    <mergeCell ref="O80:O81"/>
    <mergeCell ref="O77:O78"/>
    <mergeCell ref="O74:O75"/>
    <mergeCell ref="O71:O72"/>
    <mergeCell ref="M71:M72"/>
    <mergeCell ref="M74:M75"/>
    <mergeCell ref="M77:M78"/>
    <mergeCell ref="M80:M81"/>
    <mergeCell ref="M83:M84"/>
    <mergeCell ref="O68:O69"/>
    <mergeCell ref="O65:O66"/>
    <mergeCell ref="O59:O60"/>
    <mergeCell ref="O56:O57"/>
    <mergeCell ref="S59:S60"/>
    <mergeCell ref="S56:S57"/>
    <mergeCell ref="S53:S54"/>
    <mergeCell ref="S50:S51"/>
    <mergeCell ref="S47:S48"/>
    <mergeCell ref="S44:S45"/>
    <mergeCell ref="S29:S30"/>
    <mergeCell ref="S32:S33"/>
    <mergeCell ref="S35:S36"/>
    <mergeCell ref="S38:S39"/>
    <mergeCell ref="S41:S42"/>
    <mergeCell ref="S65:S66"/>
    <mergeCell ref="S86:S87"/>
    <mergeCell ref="S83:S84"/>
    <mergeCell ref="S80:S81"/>
    <mergeCell ref="S77:S78"/>
    <mergeCell ref="S74:S75"/>
    <mergeCell ref="J101:J102"/>
    <mergeCell ref="J98:J99"/>
    <mergeCell ref="J95:J96"/>
    <mergeCell ref="J92:J93"/>
    <mergeCell ref="J89:J90"/>
    <mergeCell ref="M101:M102"/>
    <mergeCell ref="M98:M99"/>
    <mergeCell ref="M95:M96"/>
    <mergeCell ref="M92:M93"/>
    <mergeCell ref="M89:M90"/>
    <mergeCell ref="O101:O102"/>
    <mergeCell ref="O98:O99"/>
    <mergeCell ref="O95:O96"/>
    <mergeCell ref="O92:O93"/>
    <mergeCell ref="S71:S72"/>
    <mergeCell ref="S68:S69"/>
    <mergeCell ref="S62:S63"/>
    <mergeCell ref="S101:S102"/>
    <mergeCell ref="S98:S99"/>
    <mergeCell ref="S92:S93"/>
    <mergeCell ref="S89:S90"/>
    <mergeCell ref="J116:J117"/>
    <mergeCell ref="J113:J114"/>
    <mergeCell ref="J110:J111"/>
    <mergeCell ref="J107:J108"/>
    <mergeCell ref="J104:J105"/>
    <mergeCell ref="R89:R90"/>
    <mergeCell ref="P92:P93"/>
    <mergeCell ref="R92:R93"/>
    <mergeCell ref="P98:P99"/>
    <mergeCell ref="R98:R99"/>
    <mergeCell ref="O89:O90"/>
    <mergeCell ref="J140:J141"/>
    <mergeCell ref="J137:J138"/>
    <mergeCell ref="J134:J135"/>
    <mergeCell ref="J131:J132"/>
    <mergeCell ref="J128:J129"/>
    <mergeCell ref="J125:J126"/>
    <mergeCell ref="J122:J123"/>
    <mergeCell ref="J119:J120"/>
    <mergeCell ref="J182:J183"/>
    <mergeCell ref="J180:J181"/>
    <mergeCell ref="J178:J179"/>
    <mergeCell ref="I148:J149"/>
    <mergeCell ref="I146:J147"/>
    <mergeCell ref="I150:J151"/>
    <mergeCell ref="I152:J153"/>
    <mergeCell ref="I154:J155"/>
    <mergeCell ref="I156:J156"/>
    <mergeCell ref="I157:J158"/>
    <mergeCell ref="I159:J160"/>
    <mergeCell ref="I161:J162"/>
    <mergeCell ref="I163:J164"/>
    <mergeCell ref="I165:J166"/>
    <mergeCell ref="I167:J168"/>
    <mergeCell ref="G77:G78"/>
    <mergeCell ref="C35:C36"/>
    <mergeCell ref="C38:C39"/>
    <mergeCell ref="C13:C14"/>
    <mergeCell ref="C16:C17"/>
    <mergeCell ref="C19:C20"/>
    <mergeCell ref="E13:E14"/>
    <mergeCell ref="E16:E17"/>
    <mergeCell ref="G13:G14"/>
    <mergeCell ref="E19:E20"/>
    <mergeCell ref="G19:G20"/>
    <mergeCell ref="G16:G17"/>
    <mergeCell ref="C29:C30"/>
    <mergeCell ref="E29:E30"/>
    <mergeCell ref="G29:G30"/>
    <mergeCell ref="E32:E33"/>
    <mergeCell ref="G32:G33"/>
    <mergeCell ref="C77:C78"/>
  </mergeCells>
  <pageMargins left="0.7" right="0.7" top="0.75" bottom="0.75" header="0.3" footer="0.3"/>
  <pageSetup paperSize="9" orientation="portrait" r:id="rId1"/>
  <ignoredErrors>
    <ignoredError sqref="N16 N13 N19 P13 P16 R13 R19 P19 R16 N26 N29 N32 P29 P26 P32 R26 R29 R32 N71 N74 N77 N80 N83 N86 R35 R38 P41 P44 P47 P50 P53 P56 P59 P62 P65 P68 P71 P74 P77 P80 P83 P86 R86 R83 R80 R77 R74 R71 R68 R65 R62 R59 R56 R53 R50 R47 R44 R41 N89 N92 N95 N98 N101 P98 P101 R98 R101"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F14:F16"/>
  <sheetViews>
    <sheetView workbookViewId="0">
      <selection activeCell="F17" sqref="F17"/>
    </sheetView>
  </sheetViews>
  <sheetFormatPr defaultColWidth="8.8984375" defaultRowHeight="15.6" x14ac:dyDescent="0.3"/>
  <sheetData>
    <row r="14" spans="6:6" x14ac:dyDescent="0.3">
      <c r="F14">
        <v>1190000</v>
      </c>
    </row>
    <row r="15" spans="6:6" x14ac:dyDescent="0.3">
      <c r="F15">
        <v>680000</v>
      </c>
    </row>
    <row r="16" spans="6:6" x14ac:dyDescent="0.3">
      <c r="F16">
        <f>F14+F15</f>
        <v>1870000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Inventory 2025</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 Varov</dc:creator>
  <cp:keywords/>
  <dc:description/>
  <cp:lastModifiedBy>Vasilka Aleksieva</cp:lastModifiedBy>
  <cp:revision/>
  <cp:lastPrinted>2025-08-05T09:12:30Z</cp:lastPrinted>
  <dcterms:created xsi:type="dcterms:W3CDTF">2017-12-15T06:27:09Z</dcterms:created>
  <dcterms:modified xsi:type="dcterms:W3CDTF">2026-02-23T15:12:23Z</dcterms:modified>
  <cp:category/>
  <cp:contentStatus/>
</cp:coreProperties>
</file>